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5AE600D-8BEF-4082-B2D8-777BA6290264}" xr6:coauthVersionLast="47" xr6:coauthVersionMax="47" xr10:uidLastSave="{00000000-0000-0000-0000-000000000000}"/>
  <workbookProtection workbookAlgorithmName="SHA-512" workbookHashValue="di46mOY5JHenZ4Aulvwrz4kyIct5/DbA9Eoly7qccZ2mV+0t3S9b7OBd8+hp8RCMZa5/gVaa8EfD1f+/TGMQGw==" workbookSaltValue="94J3DAzBTy6LH9kxj7HnCA==" workbookSpinCount="100000" lockStructure="1"/>
  <bookViews>
    <workbookView xWindow="-120" yWindow="-120" windowWidth="29040" windowHeight="15990" xr2:uid="{00000000-000D-0000-FFFF-FFFF00000000}"/>
  </bookViews>
  <sheets>
    <sheet name="Prado" sheetId="1" r:id="rId1"/>
    <sheet name="Prado V" sheetId="5" r:id="rId2"/>
    <sheet name="Prado Style" sheetId="3" r:id="rId3"/>
    <sheet name="Pradex" sheetId="4" r:id="rId4"/>
  </sheets>
  <definedNames>
    <definedName name="_xlnm._FilterDatabase" localSheetId="3" hidden="1">Pradex!$A$14:$A$38</definedName>
    <definedName name="_xlnm._FilterDatabase" localSheetId="0" hidden="1">Prado!$A$14:$A$38</definedName>
    <definedName name="_xlnm._FilterDatabase" localSheetId="2" hidden="1">'Prado Style'!$A$14:$A$38</definedName>
    <definedName name="_xlnm._FilterDatabase" localSheetId="1" hidden="1">'Prado V'!$A$14:$A$35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116" i="3" l="1"/>
  <c r="BV116" i="3"/>
  <c r="BQ116" i="3"/>
  <c r="BP116" i="3"/>
  <c r="BM116" i="3"/>
  <c r="BL116" i="3"/>
  <c r="BW115" i="3"/>
  <c r="BV115" i="3"/>
  <c r="BQ115" i="3"/>
  <c r="BP115" i="3"/>
  <c r="BM115" i="3"/>
  <c r="BL115" i="3"/>
  <c r="BW114" i="3"/>
  <c r="BV114" i="3"/>
  <c r="BQ114" i="3"/>
  <c r="BP114" i="3"/>
  <c r="BM114" i="3"/>
  <c r="BL114" i="3"/>
  <c r="BW113" i="3"/>
  <c r="BV113" i="3"/>
  <c r="BQ113" i="3"/>
  <c r="BP113" i="3"/>
  <c r="BM113" i="3"/>
  <c r="BL113" i="3"/>
  <c r="BW112" i="3"/>
  <c r="BV112" i="3"/>
  <c r="BQ112" i="3"/>
  <c r="BP112" i="3"/>
  <c r="BM112" i="3"/>
  <c r="BL112" i="3"/>
  <c r="BW111" i="3"/>
  <c r="BV111" i="3"/>
  <c r="BQ111" i="3"/>
  <c r="BP111" i="3"/>
  <c r="BM111" i="3"/>
  <c r="BL111" i="3"/>
  <c r="BW110" i="3"/>
  <c r="BV110" i="3"/>
  <c r="BQ110" i="3"/>
  <c r="BP110" i="3"/>
  <c r="BM110" i="3"/>
  <c r="BL110" i="3"/>
  <c r="BW109" i="3"/>
  <c r="BV109" i="3"/>
  <c r="BQ109" i="3"/>
  <c r="BP109" i="3"/>
  <c r="BM109" i="3"/>
  <c r="BL109" i="3"/>
  <c r="BW108" i="3"/>
  <c r="BV108" i="3"/>
  <c r="BQ108" i="3"/>
  <c r="BP108" i="3"/>
  <c r="BM108" i="3"/>
  <c r="BL108" i="3"/>
  <c r="BW107" i="3"/>
  <c r="BV107" i="3"/>
  <c r="BQ107" i="3"/>
  <c r="BP107" i="3"/>
  <c r="BM107" i="3"/>
  <c r="BL107" i="3"/>
  <c r="D12" i="5"/>
  <c r="G18" i="5" l="1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G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F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E17" i="5"/>
  <c r="E18" i="5"/>
  <c r="E19" i="5"/>
  <c r="E20" i="5"/>
  <c r="E21" i="5"/>
  <c r="E22" i="5"/>
  <c r="E23" i="5"/>
  <c r="E24" i="5"/>
  <c r="E25" i="5"/>
  <c r="E26" i="5"/>
  <c r="F21" i="5"/>
  <c r="E27" i="5"/>
  <c r="E30" i="5"/>
  <c r="E33" i="5"/>
  <c r="D17" i="5"/>
  <c r="C17" i="5"/>
  <c r="F23" i="5"/>
  <c r="E31" i="5"/>
  <c r="F18" i="5"/>
  <c r="F31" i="5"/>
  <c r="F19" i="5"/>
  <c r="E29" i="5"/>
  <c r="E35" i="5"/>
  <c r="F26" i="5"/>
  <c r="F32" i="5"/>
  <c r="F35" i="5"/>
  <c r="F22" i="5"/>
  <c r="F27" i="5"/>
  <c r="F30" i="5"/>
  <c r="F33" i="5"/>
  <c r="E28" i="5"/>
  <c r="E34" i="5"/>
  <c r="F24" i="5"/>
  <c r="F28" i="5"/>
  <c r="F34" i="5"/>
  <c r="F25" i="5"/>
  <c r="E32" i="5"/>
  <c r="F20" i="5"/>
  <c r="F29" i="5"/>
  <c r="AL104" i="4" l="1"/>
  <c r="AK104" i="4"/>
  <c r="AH104" i="4"/>
  <c r="AG104" i="4"/>
  <c r="AF104" i="4"/>
  <c r="AE104" i="4"/>
  <c r="AB104" i="4"/>
  <c r="AA104" i="4"/>
  <c r="AL103" i="4"/>
  <c r="AK103" i="4"/>
  <c r="AH103" i="4"/>
  <c r="AG103" i="4"/>
  <c r="AF103" i="4"/>
  <c r="AE103" i="4"/>
  <c r="AB103" i="4"/>
  <c r="AA103" i="4"/>
  <c r="AL100" i="4"/>
  <c r="AK100" i="4"/>
  <c r="AH100" i="4"/>
  <c r="AG100" i="4"/>
  <c r="AF100" i="4"/>
  <c r="AE100" i="4"/>
  <c r="AB100" i="4"/>
  <c r="AA100" i="4"/>
  <c r="AL99" i="4"/>
  <c r="AK99" i="4"/>
  <c r="AH99" i="4"/>
  <c r="AG99" i="4"/>
  <c r="AF99" i="4"/>
  <c r="AE99" i="4"/>
  <c r="AB99" i="4"/>
  <c r="AA99" i="4"/>
  <c r="AL96" i="4"/>
  <c r="AK96" i="4"/>
  <c r="AH96" i="4"/>
  <c r="AG96" i="4"/>
  <c r="AF96" i="4"/>
  <c r="AE96" i="4"/>
  <c r="AB96" i="4"/>
  <c r="AA96" i="4"/>
  <c r="AL95" i="4"/>
  <c r="AK95" i="4"/>
  <c r="AH95" i="4"/>
  <c r="AG95" i="4"/>
  <c r="AF95" i="4"/>
  <c r="AE95" i="4"/>
  <c r="AB95" i="4"/>
  <c r="AA95" i="4"/>
  <c r="AL92" i="4"/>
  <c r="AK92" i="4"/>
  <c r="AH92" i="4"/>
  <c r="AG92" i="4"/>
  <c r="AF92" i="4"/>
  <c r="AE92" i="4"/>
  <c r="AB92" i="4"/>
  <c r="AA92" i="4"/>
  <c r="AL91" i="4"/>
  <c r="AK91" i="4"/>
  <c r="AH91" i="4"/>
  <c r="AG91" i="4"/>
  <c r="AF91" i="4"/>
  <c r="AE91" i="4"/>
  <c r="AB91" i="4"/>
  <c r="AA91" i="4"/>
  <c r="AL88" i="4"/>
  <c r="AK88" i="4"/>
  <c r="AH88" i="4"/>
  <c r="AG88" i="4"/>
  <c r="AF88" i="4"/>
  <c r="AE88" i="4"/>
  <c r="AB88" i="4"/>
  <c r="AA88" i="4"/>
  <c r="AL87" i="4"/>
  <c r="AK87" i="4"/>
  <c r="AH87" i="4"/>
  <c r="AG87" i="4"/>
  <c r="AF87" i="4"/>
  <c r="AE87" i="4"/>
  <c r="AB87" i="4"/>
  <c r="AA87" i="4"/>
  <c r="AL84" i="4"/>
  <c r="AK84" i="4"/>
  <c r="AH84" i="4"/>
  <c r="AG84" i="4"/>
  <c r="AF84" i="4"/>
  <c r="AE84" i="4"/>
  <c r="AB84" i="4"/>
  <c r="AA84" i="4"/>
  <c r="AL83" i="4"/>
  <c r="AK83" i="4"/>
  <c r="AH83" i="4"/>
  <c r="AG83" i="4"/>
  <c r="AF83" i="4"/>
  <c r="AE83" i="4"/>
  <c r="AB83" i="4"/>
  <c r="AA83" i="4"/>
  <c r="AL80" i="4"/>
  <c r="AK80" i="4"/>
  <c r="AH80" i="4"/>
  <c r="AG80" i="4"/>
  <c r="AF80" i="4"/>
  <c r="AE80" i="4"/>
  <c r="AB80" i="4"/>
  <c r="AA80" i="4"/>
  <c r="AL79" i="4"/>
  <c r="AK79" i="4"/>
  <c r="AH79" i="4"/>
  <c r="AG79" i="4"/>
  <c r="AF79" i="4"/>
  <c r="AE79" i="4"/>
  <c r="AB79" i="4"/>
  <c r="AA79" i="4"/>
  <c r="AL76" i="4"/>
  <c r="AK76" i="4"/>
  <c r="AH76" i="4"/>
  <c r="AG76" i="4"/>
  <c r="AF76" i="4"/>
  <c r="AE76" i="4"/>
  <c r="AB76" i="4"/>
  <c r="AA76" i="4"/>
  <c r="AL75" i="4"/>
  <c r="AK75" i="4"/>
  <c r="AH75" i="4"/>
  <c r="AG75" i="4"/>
  <c r="AF75" i="4"/>
  <c r="AE75" i="4"/>
  <c r="AB75" i="4"/>
  <c r="AA75" i="4"/>
  <c r="AL72" i="4"/>
  <c r="AK72" i="4"/>
  <c r="AH72" i="4"/>
  <c r="AG72" i="4"/>
  <c r="AF72" i="4"/>
  <c r="AE72" i="4"/>
  <c r="AB72" i="4"/>
  <c r="AA72" i="4"/>
  <c r="AL71" i="4"/>
  <c r="AK71" i="4"/>
  <c r="AH71" i="4"/>
  <c r="AG71" i="4"/>
  <c r="AF71" i="4"/>
  <c r="AE71" i="4"/>
  <c r="AB71" i="4"/>
  <c r="AA71" i="4"/>
  <c r="AL68" i="4"/>
  <c r="AK68" i="4"/>
  <c r="AH68" i="4"/>
  <c r="AG68" i="4"/>
  <c r="AF68" i="4"/>
  <c r="AE68" i="4"/>
  <c r="AB68" i="4"/>
  <c r="AA68" i="4"/>
  <c r="AL67" i="4"/>
  <c r="AK67" i="4"/>
  <c r="AH67" i="4"/>
  <c r="AG67" i="4"/>
  <c r="AF67" i="4"/>
  <c r="AE67" i="4"/>
  <c r="AB67" i="4"/>
  <c r="AA67" i="4"/>
  <c r="AL64" i="4"/>
  <c r="AK64" i="4"/>
  <c r="AH64" i="4"/>
  <c r="AG64" i="4"/>
  <c r="AF64" i="4"/>
  <c r="AE64" i="4"/>
  <c r="AB64" i="4"/>
  <c r="AA64" i="4"/>
  <c r="AL63" i="4"/>
  <c r="AK63" i="4"/>
  <c r="AH63" i="4"/>
  <c r="AG63" i="4"/>
  <c r="AF63" i="4"/>
  <c r="AE63" i="4"/>
  <c r="AB63" i="4"/>
  <c r="AA63" i="4"/>
  <c r="AL60" i="4"/>
  <c r="AK60" i="4"/>
  <c r="AH60" i="4"/>
  <c r="AG60" i="4"/>
  <c r="AF60" i="4"/>
  <c r="AE60" i="4"/>
  <c r="AB60" i="4"/>
  <c r="AA60" i="4"/>
  <c r="AL59" i="4"/>
  <c r="AK59" i="4"/>
  <c r="AH59" i="4"/>
  <c r="AG59" i="4"/>
  <c r="AF59" i="4"/>
  <c r="AE59" i="4"/>
  <c r="AB59" i="4"/>
  <c r="AA59" i="4"/>
  <c r="AL56" i="4"/>
  <c r="AK56" i="4"/>
  <c r="AH56" i="4"/>
  <c r="AG56" i="4"/>
  <c r="AF56" i="4"/>
  <c r="AE56" i="4"/>
  <c r="AB56" i="4"/>
  <c r="AA56" i="4"/>
  <c r="AL55" i="4"/>
  <c r="AK55" i="4"/>
  <c r="AH55" i="4"/>
  <c r="AG55" i="4"/>
  <c r="AF55" i="4"/>
  <c r="AE55" i="4"/>
  <c r="AB55" i="4"/>
  <c r="AA55" i="4"/>
  <c r="AL52" i="4"/>
  <c r="AK52" i="4"/>
  <c r="AH52" i="4"/>
  <c r="AG52" i="4"/>
  <c r="AF52" i="4"/>
  <c r="AE52" i="4"/>
  <c r="AB52" i="4"/>
  <c r="AA52" i="4"/>
  <c r="AL51" i="4"/>
  <c r="AK51" i="4"/>
  <c r="AH51" i="4"/>
  <c r="AG51" i="4"/>
  <c r="AF51" i="4"/>
  <c r="AE51" i="4"/>
  <c r="AB51" i="4"/>
  <c r="AA51" i="4"/>
  <c r="AL48" i="4"/>
  <c r="AK48" i="4"/>
  <c r="AH48" i="4"/>
  <c r="AG48" i="4"/>
  <c r="AF48" i="4"/>
  <c r="AE48" i="4"/>
  <c r="AB48" i="4"/>
  <c r="AA48" i="4"/>
  <c r="AL47" i="4"/>
  <c r="AK47" i="4"/>
  <c r="AH47" i="4"/>
  <c r="AG47" i="4"/>
  <c r="AF47" i="4"/>
  <c r="AE47" i="4"/>
  <c r="AB47" i="4"/>
  <c r="AA47" i="4"/>
  <c r="AL44" i="4"/>
  <c r="AK44" i="4"/>
  <c r="AH44" i="4"/>
  <c r="AG44" i="4"/>
  <c r="AF44" i="4"/>
  <c r="AE44" i="4"/>
  <c r="AB44" i="4"/>
  <c r="AA44" i="4"/>
  <c r="AL43" i="4"/>
  <c r="AK43" i="4"/>
  <c r="AH43" i="4"/>
  <c r="AG43" i="4"/>
  <c r="AF43" i="4"/>
  <c r="AE43" i="4"/>
  <c r="AB43" i="4"/>
  <c r="AA43" i="4"/>
  <c r="AL40" i="4"/>
  <c r="AK40" i="4"/>
  <c r="AH40" i="4"/>
  <c r="AG40" i="4"/>
  <c r="AF40" i="4"/>
  <c r="AE40" i="4"/>
  <c r="AB40" i="4"/>
  <c r="AA40" i="4"/>
  <c r="AL39" i="4"/>
  <c r="AK39" i="4"/>
  <c r="AH39" i="4"/>
  <c r="AG39" i="4"/>
  <c r="AF39" i="4"/>
  <c r="AE39" i="4"/>
  <c r="AB39" i="4"/>
  <c r="AA39" i="4"/>
  <c r="AL36" i="4"/>
  <c r="AK36" i="4"/>
  <c r="AH36" i="4"/>
  <c r="AG36" i="4"/>
  <c r="AF36" i="4"/>
  <c r="AE36" i="4"/>
  <c r="AB36" i="4"/>
  <c r="AA36" i="4"/>
  <c r="AL35" i="4"/>
  <c r="AK35" i="4"/>
  <c r="AH35" i="4"/>
  <c r="AG35" i="4"/>
  <c r="AF35" i="4"/>
  <c r="AE35" i="4"/>
  <c r="AB35" i="4"/>
  <c r="AA35" i="4"/>
  <c r="AL32" i="4"/>
  <c r="AK32" i="4"/>
  <c r="AH32" i="4"/>
  <c r="AG32" i="4"/>
  <c r="AF32" i="4"/>
  <c r="AE32" i="4"/>
  <c r="AB32" i="4"/>
  <c r="AA32" i="4"/>
  <c r="AL31" i="4"/>
  <c r="AK31" i="4"/>
  <c r="AH31" i="4"/>
  <c r="AG31" i="4"/>
  <c r="AF31" i="4"/>
  <c r="AE31" i="4"/>
  <c r="AB31" i="4"/>
  <c r="AA31" i="4"/>
  <c r="AL28" i="4"/>
  <c r="AK28" i="4"/>
  <c r="AH28" i="4"/>
  <c r="AG28" i="4"/>
  <c r="AF28" i="4"/>
  <c r="AE28" i="4"/>
  <c r="AB28" i="4"/>
  <c r="AA28" i="4"/>
  <c r="AL27" i="4"/>
  <c r="AK27" i="4"/>
  <c r="AH27" i="4"/>
  <c r="AG27" i="4"/>
  <c r="AF27" i="4"/>
  <c r="AE27" i="4"/>
  <c r="AB27" i="4"/>
  <c r="AA27" i="4"/>
  <c r="AL24" i="4"/>
  <c r="AK24" i="4"/>
  <c r="AH24" i="4"/>
  <c r="AG24" i="4"/>
  <c r="AF24" i="4"/>
  <c r="AE24" i="4"/>
  <c r="AB24" i="4"/>
  <c r="AA24" i="4"/>
  <c r="AL23" i="4"/>
  <c r="AK23" i="4"/>
  <c r="AH23" i="4"/>
  <c r="AG23" i="4"/>
  <c r="AF23" i="4"/>
  <c r="AE23" i="4"/>
  <c r="AB23" i="4"/>
  <c r="AA23" i="4"/>
  <c r="AL20" i="4"/>
  <c r="AK20" i="4"/>
  <c r="AH20" i="4"/>
  <c r="AG20" i="4"/>
  <c r="AF20" i="4"/>
  <c r="AE20" i="4"/>
  <c r="AB20" i="4"/>
  <c r="AA20" i="4"/>
  <c r="AL19" i="4"/>
  <c r="AK19" i="4"/>
  <c r="AH19" i="4"/>
  <c r="AG19" i="4"/>
  <c r="AF19" i="4"/>
  <c r="AE19" i="4"/>
  <c r="AB19" i="4"/>
  <c r="AA19" i="4"/>
  <c r="D12" i="4"/>
  <c r="BV21" i="4" s="1"/>
  <c r="BQ20" i="4" l="1"/>
  <c r="AX98" i="4" s="1"/>
  <c r="AD32" i="4" s="1"/>
  <c r="BX18" i="4"/>
  <c r="BE44" i="4" s="1"/>
  <c r="AK22" i="4" s="1"/>
  <c r="BL19" i="4"/>
  <c r="AS97" i="4" s="1"/>
  <c r="Y28" i="4" s="1"/>
  <c r="BO22" i="4"/>
  <c r="AV48" i="4" s="1"/>
  <c r="AB38" i="4" s="1"/>
  <c r="BP17" i="4"/>
  <c r="AW17" i="4" s="1"/>
  <c r="AC17" i="4" s="1"/>
  <c r="BX19" i="4"/>
  <c r="BE45" i="4" s="1"/>
  <c r="AK26" i="4" s="1"/>
  <c r="BL18" i="4"/>
  <c r="AS18" i="4" s="1"/>
  <c r="Y21" i="4" s="1"/>
  <c r="BO21" i="4"/>
  <c r="AV47" i="4" s="1"/>
  <c r="AB34" i="4" s="1"/>
  <c r="BS17" i="4"/>
  <c r="AZ17" i="4" s="1"/>
  <c r="AF17" i="4" s="1"/>
  <c r="I17" i="4" s="1"/>
  <c r="BR21" i="4"/>
  <c r="AY47" i="4" s="1"/>
  <c r="AE34" i="4" s="1"/>
  <c r="BV23" i="4"/>
  <c r="BC101" i="4" s="1"/>
  <c r="AI44" i="4" s="1"/>
  <c r="BY17" i="4"/>
  <c r="BF43" i="4" s="1"/>
  <c r="AL18" i="4" s="1"/>
  <c r="BU21" i="4"/>
  <c r="BB47" i="4" s="1"/>
  <c r="AH34" i="4" s="1"/>
  <c r="BQ18" i="4"/>
  <c r="AX18" i="4" s="1"/>
  <c r="AD21" i="4" s="1"/>
  <c r="BR19" i="4"/>
  <c r="AY45" i="4" s="1"/>
  <c r="AE26" i="4" s="1"/>
  <c r="BR20" i="4"/>
  <c r="AY46" i="4" s="1"/>
  <c r="AE30" i="4" s="1"/>
  <c r="BY22" i="4"/>
  <c r="BF48" i="4" s="1"/>
  <c r="AL38" i="4" s="1"/>
  <c r="BN17" i="4"/>
  <c r="AU43" i="4" s="1"/>
  <c r="AA18" i="4" s="1"/>
  <c r="BV18" i="4"/>
  <c r="BC96" i="4" s="1"/>
  <c r="AI24" i="4" s="1"/>
  <c r="BV19" i="4"/>
  <c r="BC71" i="4" s="1"/>
  <c r="AI27" i="4" s="1"/>
  <c r="BV20" i="4"/>
  <c r="BC20" i="4" s="1"/>
  <c r="AI29" i="4" s="1"/>
  <c r="AV22" i="4"/>
  <c r="AB37" i="4" s="1"/>
  <c r="E22" i="4" s="1"/>
  <c r="BT17" i="4"/>
  <c r="BA43" i="4" s="1"/>
  <c r="AG18" i="4" s="1"/>
  <c r="BQ19" i="4"/>
  <c r="AX19" i="4" s="1"/>
  <c r="AD25" i="4" s="1"/>
  <c r="BX20" i="4"/>
  <c r="BE46" i="4" s="1"/>
  <c r="AK30" i="4" s="1"/>
  <c r="BQ22" i="4"/>
  <c r="AX22" i="4" s="1"/>
  <c r="AD37" i="4" s="1"/>
  <c r="BR18" i="4"/>
  <c r="AY44" i="4" s="1"/>
  <c r="AE22" i="4" s="1"/>
  <c r="BL20" i="4"/>
  <c r="AS20" i="4" s="1"/>
  <c r="Y29" i="4" s="1"/>
  <c r="AX46" i="4"/>
  <c r="AD30" i="4" s="1"/>
  <c r="AS71" i="4"/>
  <c r="Y27" i="4" s="1"/>
  <c r="AS45" i="4"/>
  <c r="Y26" i="4" s="1"/>
  <c r="BV38" i="4"/>
  <c r="BN38" i="4"/>
  <c r="BV37" i="4"/>
  <c r="BN37" i="4"/>
  <c r="BV36" i="4"/>
  <c r="BN36" i="4"/>
  <c r="BV35" i="4"/>
  <c r="BN35" i="4"/>
  <c r="BV34" i="4"/>
  <c r="BN34" i="4"/>
  <c r="BV33" i="4"/>
  <c r="BN33" i="4"/>
  <c r="BU38" i="4"/>
  <c r="BM38" i="4"/>
  <c r="BU37" i="4"/>
  <c r="BM37" i="4"/>
  <c r="BU36" i="4"/>
  <c r="BM36" i="4"/>
  <c r="BU35" i="4"/>
  <c r="BM35" i="4"/>
  <c r="BT38" i="4"/>
  <c r="BL38" i="4"/>
  <c r="BT37" i="4"/>
  <c r="BL37" i="4"/>
  <c r="BT36" i="4"/>
  <c r="BL36" i="4"/>
  <c r="BT35" i="4"/>
  <c r="BL35" i="4"/>
  <c r="BS38" i="4"/>
  <c r="BS37" i="4"/>
  <c r="BS36" i="4"/>
  <c r="BS35" i="4"/>
  <c r="BR38" i="4"/>
  <c r="BR37" i="4"/>
  <c r="BR36" i="4"/>
  <c r="BR35" i="4"/>
  <c r="BY38" i="4"/>
  <c r="BQ38" i="4"/>
  <c r="BY37" i="4"/>
  <c r="BQ37" i="4"/>
  <c r="BY36" i="4"/>
  <c r="BQ36" i="4"/>
  <c r="BY35" i="4"/>
  <c r="BQ35" i="4"/>
  <c r="BX38" i="4"/>
  <c r="BP38" i="4"/>
  <c r="BX37" i="4"/>
  <c r="BP37" i="4"/>
  <c r="BX36" i="4"/>
  <c r="BP36" i="4"/>
  <c r="BX35" i="4"/>
  <c r="BP35" i="4"/>
  <c r="BX34" i="4"/>
  <c r="BP34" i="4"/>
  <c r="BX33" i="4"/>
  <c r="BP33" i="4"/>
  <c r="BW38" i="4"/>
  <c r="BO38" i="4"/>
  <c r="BW37" i="4"/>
  <c r="BO37" i="4"/>
  <c r="BW36" i="4"/>
  <c r="BO36" i="4"/>
  <c r="BW35" i="4"/>
  <c r="BO35" i="4"/>
  <c r="BW34" i="4"/>
  <c r="BO34" i="4"/>
  <c r="BW33" i="4"/>
  <c r="BO33" i="4"/>
  <c r="BM34" i="4"/>
  <c r="BS33" i="4"/>
  <c r="BS32" i="4"/>
  <c r="BL34" i="4"/>
  <c r="BR33" i="4"/>
  <c r="BY34" i="4"/>
  <c r="BQ33" i="4"/>
  <c r="BU34" i="4"/>
  <c r="BM33" i="4"/>
  <c r="BX32" i="4"/>
  <c r="BP32" i="4"/>
  <c r="BX31" i="4"/>
  <c r="BP31" i="4"/>
  <c r="BX30" i="4"/>
  <c r="BP30" i="4"/>
  <c r="BX29" i="4"/>
  <c r="BP29" i="4"/>
  <c r="BX28" i="4"/>
  <c r="BP28" i="4"/>
  <c r="BX27" i="4"/>
  <c r="BP27" i="4"/>
  <c r="BX26" i="4"/>
  <c r="BP26" i="4"/>
  <c r="BX25" i="4"/>
  <c r="BP25" i="4"/>
  <c r="BX24" i="4"/>
  <c r="BP24" i="4"/>
  <c r="BX23" i="4"/>
  <c r="BP23" i="4"/>
  <c r="BX22" i="4"/>
  <c r="BP22" i="4"/>
  <c r="BX21" i="4"/>
  <c r="BP21" i="4"/>
  <c r="BT34" i="4"/>
  <c r="BL33" i="4"/>
  <c r="BW32" i="4"/>
  <c r="BO32" i="4"/>
  <c r="BS34" i="4"/>
  <c r="BY33" i="4"/>
  <c r="BR34" i="4"/>
  <c r="BU33" i="4"/>
  <c r="BQ34" i="4"/>
  <c r="BT33" i="4"/>
  <c r="BT32" i="4"/>
  <c r="BL32" i="4"/>
  <c r="BT31" i="4"/>
  <c r="BL31" i="4"/>
  <c r="BT30" i="4"/>
  <c r="BL30" i="4"/>
  <c r="BT29" i="4"/>
  <c r="BL29" i="4"/>
  <c r="BT28" i="4"/>
  <c r="BL28" i="4"/>
  <c r="BT27" i="4"/>
  <c r="BL27" i="4"/>
  <c r="BT26" i="4"/>
  <c r="BL26" i="4"/>
  <c r="BT25" i="4"/>
  <c r="BL25" i="4"/>
  <c r="BT24" i="4"/>
  <c r="BL24" i="4"/>
  <c r="BT23" i="4"/>
  <c r="BL23" i="4"/>
  <c r="BT22" i="4"/>
  <c r="BL22" i="4"/>
  <c r="BM32" i="4"/>
  <c r="BS31" i="4"/>
  <c r="BY30" i="4"/>
  <c r="BN30" i="4"/>
  <c r="BQ29" i="4"/>
  <c r="BS28" i="4"/>
  <c r="BY27" i="4"/>
  <c r="BN27" i="4"/>
  <c r="BS26" i="4"/>
  <c r="BV25" i="4"/>
  <c r="BY24" i="4"/>
  <c r="BN24" i="4"/>
  <c r="BS23" i="4"/>
  <c r="BR31" i="4"/>
  <c r="BW30" i="4"/>
  <c r="BM30" i="4"/>
  <c r="BO29" i="4"/>
  <c r="BR28" i="4"/>
  <c r="BW27" i="4"/>
  <c r="BM27" i="4"/>
  <c r="BR26" i="4"/>
  <c r="BU25" i="4"/>
  <c r="BW24" i="4"/>
  <c r="BM24" i="4"/>
  <c r="BR23" i="4"/>
  <c r="BW22" i="4"/>
  <c r="BM22" i="4"/>
  <c r="BQ21" i="4"/>
  <c r="BW20" i="4"/>
  <c r="BO20" i="4"/>
  <c r="BW19" i="4"/>
  <c r="BO19" i="4"/>
  <c r="BW18" i="4"/>
  <c r="BO18" i="4"/>
  <c r="BW17" i="4"/>
  <c r="BO17" i="4"/>
  <c r="BY32" i="4"/>
  <c r="BQ31" i="4"/>
  <c r="BV30" i="4"/>
  <c r="BY29" i="4"/>
  <c r="BN29" i="4"/>
  <c r="BQ28" i="4"/>
  <c r="BV27" i="4"/>
  <c r="BQ26" i="4"/>
  <c r="BS25" i="4"/>
  <c r="BV24" i="4"/>
  <c r="BV32" i="4"/>
  <c r="BO31" i="4"/>
  <c r="BU30" i="4"/>
  <c r="BW29" i="4"/>
  <c r="BM29" i="4"/>
  <c r="BO28" i="4"/>
  <c r="BU27" i="4"/>
  <c r="BO26" i="4"/>
  <c r="BR25" i="4"/>
  <c r="BU24" i="4"/>
  <c r="BO23" i="4"/>
  <c r="BU22" i="4"/>
  <c r="BW21" i="4"/>
  <c r="BN21" i="4"/>
  <c r="BU20" i="4"/>
  <c r="BM20" i="4"/>
  <c r="BU19" i="4"/>
  <c r="BM19" i="4"/>
  <c r="BU18" i="4"/>
  <c r="BM18" i="4"/>
  <c r="BU17" i="4"/>
  <c r="BM17" i="4"/>
  <c r="BU32" i="4"/>
  <c r="BY31" i="4"/>
  <c r="BN31" i="4"/>
  <c r="BS30" i="4"/>
  <c r="BV29" i="4"/>
  <c r="BY28" i="4"/>
  <c r="BN28" i="4"/>
  <c r="BS27" i="4"/>
  <c r="BY26" i="4"/>
  <c r="BN26" i="4"/>
  <c r="BQ25" i="4"/>
  <c r="BS24" i="4"/>
  <c r="BY23" i="4"/>
  <c r="BN23" i="4"/>
  <c r="BR32" i="4"/>
  <c r="BW31" i="4"/>
  <c r="BM31" i="4"/>
  <c r="BR30" i="4"/>
  <c r="BU29" i="4"/>
  <c r="BW28" i="4"/>
  <c r="BM28" i="4"/>
  <c r="BR27" i="4"/>
  <c r="BW26" i="4"/>
  <c r="BM26" i="4"/>
  <c r="BO25" i="4"/>
  <c r="BR24" i="4"/>
  <c r="BW23" i="4"/>
  <c r="BM23" i="4"/>
  <c r="BR22" i="4"/>
  <c r="BQ32" i="4"/>
  <c r="BV31" i="4"/>
  <c r="BQ30" i="4"/>
  <c r="BS29" i="4"/>
  <c r="BV28" i="4"/>
  <c r="BQ27" i="4"/>
  <c r="BV26" i="4"/>
  <c r="BY25" i="4"/>
  <c r="BN25" i="4"/>
  <c r="BQ24" i="4"/>
  <c r="BN32" i="4"/>
  <c r="BU31" i="4"/>
  <c r="BO30" i="4"/>
  <c r="BR29" i="4"/>
  <c r="BU28" i="4"/>
  <c r="BO27" i="4"/>
  <c r="BU26" i="4"/>
  <c r="BW25" i="4"/>
  <c r="BM25" i="4"/>
  <c r="BV17" i="4"/>
  <c r="BS18" i="4"/>
  <c r="BN19" i="4"/>
  <c r="BY19" i="4"/>
  <c r="BS20" i="4"/>
  <c r="BS21" i="4"/>
  <c r="BS22" i="4"/>
  <c r="BQ23" i="4"/>
  <c r="BO24" i="4"/>
  <c r="BL17" i="4"/>
  <c r="BX17" i="4"/>
  <c r="BT18" i="4"/>
  <c r="BP19" i="4"/>
  <c r="BT20" i="4"/>
  <c r="BT21" i="4"/>
  <c r="BV22" i="4"/>
  <c r="BU23" i="4"/>
  <c r="BC72" i="4"/>
  <c r="AI31" i="4" s="1"/>
  <c r="BC49" i="4"/>
  <c r="AI42" i="4" s="1"/>
  <c r="AW69" i="4"/>
  <c r="AC19" i="4" s="1"/>
  <c r="AW43" i="4"/>
  <c r="AC18" i="4" s="1"/>
  <c r="AS98" i="4"/>
  <c r="Y32" i="4" s="1"/>
  <c r="AS46" i="4"/>
  <c r="Y30" i="4" s="1"/>
  <c r="BC99" i="4"/>
  <c r="AI36" i="4" s="1"/>
  <c r="BC73" i="4"/>
  <c r="AI35" i="4" s="1"/>
  <c r="BC47" i="4"/>
  <c r="AI34" i="4" s="1"/>
  <c r="BC21" i="4"/>
  <c r="AI33" i="4" s="1"/>
  <c r="BQ17" i="4"/>
  <c r="BN18" i="4"/>
  <c r="BY18" i="4"/>
  <c r="AS19" i="4"/>
  <c r="Y25" i="4" s="1"/>
  <c r="B19" i="4" s="1"/>
  <c r="BS19" i="4"/>
  <c r="AX20" i="4"/>
  <c r="AD29" i="4" s="1"/>
  <c r="BN20" i="4"/>
  <c r="BY20" i="4"/>
  <c r="BL21" i="4"/>
  <c r="BY21" i="4"/>
  <c r="BR17" i="4"/>
  <c r="BP18" i="4"/>
  <c r="BT19" i="4"/>
  <c r="AY20" i="4"/>
  <c r="AE29" i="4" s="1"/>
  <c r="H20" i="4" s="1"/>
  <c r="BP20" i="4"/>
  <c r="BM21" i="4"/>
  <c r="BN22" i="4"/>
  <c r="AZ43" i="4"/>
  <c r="AF18" i="4" s="1"/>
  <c r="AQ19" i="1"/>
  <c r="AR19" i="1"/>
  <c r="AS19" i="1"/>
  <c r="AT19" i="1"/>
  <c r="AY19" i="1"/>
  <c r="AZ19" i="1"/>
  <c r="BA19" i="1"/>
  <c r="BB19" i="1"/>
  <c r="BC19" i="1"/>
  <c r="BD19" i="1"/>
  <c r="BE19" i="1"/>
  <c r="BF19" i="1"/>
  <c r="BK19" i="1"/>
  <c r="BL19" i="1"/>
  <c r="BM19" i="1"/>
  <c r="BN19" i="1"/>
  <c r="AQ20" i="1"/>
  <c r="AR20" i="1"/>
  <c r="AS20" i="1"/>
  <c r="AT20" i="1"/>
  <c r="AY20" i="1"/>
  <c r="AZ20" i="1"/>
  <c r="BA20" i="1"/>
  <c r="BB20" i="1"/>
  <c r="BC20" i="1"/>
  <c r="BD20" i="1"/>
  <c r="BE20" i="1"/>
  <c r="BF20" i="1"/>
  <c r="BK20" i="1"/>
  <c r="BL20" i="1"/>
  <c r="BM20" i="1"/>
  <c r="BN20" i="1"/>
  <c r="AQ23" i="1"/>
  <c r="AR23" i="1"/>
  <c r="AS23" i="1"/>
  <c r="AT23" i="1"/>
  <c r="AY23" i="1"/>
  <c r="AZ23" i="1"/>
  <c r="BA23" i="1"/>
  <c r="BB23" i="1"/>
  <c r="BC23" i="1"/>
  <c r="BD23" i="1"/>
  <c r="BE23" i="1"/>
  <c r="BF23" i="1"/>
  <c r="BK23" i="1"/>
  <c r="BL23" i="1"/>
  <c r="BM23" i="1"/>
  <c r="BN23" i="1"/>
  <c r="AQ24" i="1"/>
  <c r="AR24" i="1"/>
  <c r="AS24" i="1"/>
  <c r="AT24" i="1"/>
  <c r="AY24" i="1"/>
  <c r="AZ24" i="1"/>
  <c r="BA24" i="1"/>
  <c r="BB24" i="1"/>
  <c r="BC24" i="1"/>
  <c r="BD24" i="1"/>
  <c r="BE24" i="1"/>
  <c r="BF24" i="1"/>
  <c r="BK24" i="1"/>
  <c r="BL24" i="1"/>
  <c r="BM24" i="1"/>
  <c r="BN24" i="1"/>
  <c r="AQ27" i="1"/>
  <c r="AR27" i="1"/>
  <c r="AS27" i="1"/>
  <c r="AT27" i="1"/>
  <c r="AY27" i="1"/>
  <c r="AZ27" i="1"/>
  <c r="BA27" i="1"/>
  <c r="BB27" i="1"/>
  <c r="BC27" i="1"/>
  <c r="BD27" i="1"/>
  <c r="BE27" i="1"/>
  <c r="BF27" i="1"/>
  <c r="BK27" i="1"/>
  <c r="BL27" i="1"/>
  <c r="BM27" i="1"/>
  <c r="BN27" i="1"/>
  <c r="AQ28" i="1"/>
  <c r="AR28" i="1"/>
  <c r="AS28" i="1"/>
  <c r="AT28" i="1"/>
  <c r="AY28" i="1"/>
  <c r="AZ28" i="1"/>
  <c r="BA28" i="1"/>
  <c r="BB28" i="1"/>
  <c r="BC28" i="1"/>
  <c r="BD28" i="1"/>
  <c r="BE28" i="1"/>
  <c r="BF28" i="1"/>
  <c r="BK28" i="1"/>
  <c r="BL28" i="1"/>
  <c r="BM28" i="1"/>
  <c r="BN28" i="1"/>
  <c r="AQ31" i="1"/>
  <c r="AR31" i="1"/>
  <c r="AS31" i="1"/>
  <c r="AT31" i="1"/>
  <c r="AY31" i="1"/>
  <c r="AZ31" i="1"/>
  <c r="BA31" i="1"/>
  <c r="BB31" i="1"/>
  <c r="BC31" i="1"/>
  <c r="BD31" i="1"/>
  <c r="BE31" i="1"/>
  <c r="BF31" i="1"/>
  <c r="BK31" i="1"/>
  <c r="BL31" i="1"/>
  <c r="BM31" i="1"/>
  <c r="BN31" i="1"/>
  <c r="AQ32" i="1"/>
  <c r="AR32" i="1"/>
  <c r="AS32" i="1"/>
  <c r="AT32" i="1"/>
  <c r="AY32" i="1"/>
  <c r="AZ32" i="1"/>
  <c r="BA32" i="1"/>
  <c r="BB32" i="1"/>
  <c r="BC32" i="1"/>
  <c r="BD32" i="1"/>
  <c r="BE32" i="1"/>
  <c r="BF32" i="1"/>
  <c r="BK32" i="1"/>
  <c r="BL32" i="1"/>
  <c r="BM32" i="1"/>
  <c r="BN32" i="1"/>
  <c r="AQ35" i="1"/>
  <c r="AR35" i="1"/>
  <c r="AS35" i="1"/>
  <c r="AT35" i="1"/>
  <c r="AY35" i="1"/>
  <c r="AZ35" i="1"/>
  <c r="BA35" i="1"/>
  <c r="BB35" i="1"/>
  <c r="BC35" i="1"/>
  <c r="BD35" i="1"/>
  <c r="BE35" i="1"/>
  <c r="BF35" i="1"/>
  <c r="BK35" i="1"/>
  <c r="BL35" i="1"/>
  <c r="BM35" i="1"/>
  <c r="BN35" i="1"/>
  <c r="AQ36" i="1"/>
  <c r="AR36" i="1"/>
  <c r="AS36" i="1"/>
  <c r="AT36" i="1"/>
  <c r="AY36" i="1"/>
  <c r="AZ36" i="1"/>
  <c r="BA36" i="1"/>
  <c r="BB36" i="1"/>
  <c r="BC36" i="1"/>
  <c r="BD36" i="1"/>
  <c r="BE36" i="1"/>
  <c r="BF36" i="1"/>
  <c r="BK36" i="1"/>
  <c r="BL36" i="1"/>
  <c r="BM36" i="1"/>
  <c r="BN36" i="1"/>
  <c r="AQ39" i="1"/>
  <c r="AR39" i="1"/>
  <c r="AS39" i="1"/>
  <c r="AT39" i="1"/>
  <c r="AY39" i="1"/>
  <c r="AZ39" i="1"/>
  <c r="BA39" i="1"/>
  <c r="BB39" i="1"/>
  <c r="BC39" i="1"/>
  <c r="BD39" i="1"/>
  <c r="BE39" i="1"/>
  <c r="BF39" i="1"/>
  <c r="BK39" i="1"/>
  <c r="BL39" i="1"/>
  <c r="BM39" i="1"/>
  <c r="BN39" i="1"/>
  <c r="AQ40" i="1"/>
  <c r="AR40" i="1"/>
  <c r="AS40" i="1"/>
  <c r="AT40" i="1"/>
  <c r="AY40" i="1"/>
  <c r="AZ40" i="1"/>
  <c r="BA40" i="1"/>
  <c r="BB40" i="1"/>
  <c r="BC40" i="1"/>
  <c r="BD40" i="1"/>
  <c r="BE40" i="1"/>
  <c r="BF40" i="1"/>
  <c r="BK40" i="1"/>
  <c r="BL40" i="1"/>
  <c r="BM40" i="1"/>
  <c r="BN40" i="1"/>
  <c r="AQ43" i="1"/>
  <c r="AR43" i="1"/>
  <c r="AS43" i="1"/>
  <c r="AT43" i="1"/>
  <c r="AY43" i="1"/>
  <c r="AZ43" i="1"/>
  <c r="BA43" i="1"/>
  <c r="BB43" i="1"/>
  <c r="BC43" i="1"/>
  <c r="BD43" i="1"/>
  <c r="BE43" i="1"/>
  <c r="BF43" i="1"/>
  <c r="BK43" i="1"/>
  <c r="BL43" i="1"/>
  <c r="BM43" i="1"/>
  <c r="BN43" i="1"/>
  <c r="AQ44" i="1"/>
  <c r="AR44" i="1"/>
  <c r="AS44" i="1"/>
  <c r="AT44" i="1"/>
  <c r="AY44" i="1"/>
  <c r="AZ44" i="1"/>
  <c r="BA44" i="1"/>
  <c r="BB44" i="1"/>
  <c r="BC44" i="1"/>
  <c r="BD44" i="1"/>
  <c r="BE44" i="1"/>
  <c r="BF44" i="1"/>
  <c r="BK44" i="1"/>
  <c r="BL44" i="1"/>
  <c r="BM44" i="1"/>
  <c r="BN44" i="1"/>
  <c r="AQ47" i="1"/>
  <c r="AR47" i="1"/>
  <c r="AS47" i="1"/>
  <c r="AT47" i="1"/>
  <c r="AY47" i="1"/>
  <c r="AZ47" i="1"/>
  <c r="BA47" i="1"/>
  <c r="BB47" i="1"/>
  <c r="BC47" i="1"/>
  <c r="BD47" i="1"/>
  <c r="BE47" i="1"/>
  <c r="BF47" i="1"/>
  <c r="BK47" i="1"/>
  <c r="BL47" i="1"/>
  <c r="BM47" i="1"/>
  <c r="BN47" i="1"/>
  <c r="AQ48" i="1"/>
  <c r="AR48" i="1"/>
  <c r="AS48" i="1"/>
  <c r="AT48" i="1"/>
  <c r="AY48" i="1"/>
  <c r="AZ48" i="1"/>
  <c r="BA48" i="1"/>
  <c r="BB48" i="1"/>
  <c r="BC48" i="1"/>
  <c r="BD48" i="1"/>
  <c r="BE48" i="1"/>
  <c r="BF48" i="1"/>
  <c r="BK48" i="1"/>
  <c r="BL48" i="1"/>
  <c r="BM48" i="1"/>
  <c r="BN48" i="1"/>
  <c r="AQ51" i="1"/>
  <c r="AR51" i="1"/>
  <c r="AS51" i="1"/>
  <c r="AT51" i="1"/>
  <c r="AY51" i="1"/>
  <c r="AZ51" i="1"/>
  <c r="BA51" i="1"/>
  <c r="BB51" i="1"/>
  <c r="BC51" i="1"/>
  <c r="BD51" i="1"/>
  <c r="BE51" i="1"/>
  <c r="BF51" i="1"/>
  <c r="BK51" i="1"/>
  <c r="BL51" i="1"/>
  <c r="BM51" i="1"/>
  <c r="BN51" i="1"/>
  <c r="AQ52" i="1"/>
  <c r="AR52" i="1"/>
  <c r="AS52" i="1"/>
  <c r="AT52" i="1"/>
  <c r="AY52" i="1"/>
  <c r="AZ52" i="1"/>
  <c r="BA52" i="1"/>
  <c r="BB52" i="1"/>
  <c r="BC52" i="1"/>
  <c r="BD52" i="1"/>
  <c r="BE52" i="1"/>
  <c r="BF52" i="1"/>
  <c r="BK52" i="1"/>
  <c r="BL52" i="1"/>
  <c r="BM52" i="1"/>
  <c r="BN52" i="1"/>
  <c r="AQ55" i="1"/>
  <c r="AR55" i="1"/>
  <c r="AS55" i="1"/>
  <c r="AT55" i="1"/>
  <c r="AY55" i="1"/>
  <c r="AZ55" i="1"/>
  <c r="BA55" i="1"/>
  <c r="BB55" i="1"/>
  <c r="BC55" i="1"/>
  <c r="BD55" i="1"/>
  <c r="BE55" i="1"/>
  <c r="BF55" i="1"/>
  <c r="BK55" i="1"/>
  <c r="BL55" i="1"/>
  <c r="BM55" i="1"/>
  <c r="BN55" i="1"/>
  <c r="AQ56" i="1"/>
  <c r="AR56" i="1"/>
  <c r="AS56" i="1"/>
  <c r="AT56" i="1"/>
  <c r="AY56" i="1"/>
  <c r="AZ56" i="1"/>
  <c r="BA56" i="1"/>
  <c r="BB56" i="1"/>
  <c r="BC56" i="1"/>
  <c r="BD56" i="1"/>
  <c r="BE56" i="1"/>
  <c r="BF56" i="1"/>
  <c r="BK56" i="1"/>
  <c r="BL56" i="1"/>
  <c r="BM56" i="1"/>
  <c r="BN56" i="1"/>
  <c r="AQ59" i="1"/>
  <c r="AR59" i="1"/>
  <c r="AS59" i="1"/>
  <c r="AT59" i="1"/>
  <c r="AY59" i="1"/>
  <c r="AZ59" i="1"/>
  <c r="BA59" i="1"/>
  <c r="BB59" i="1"/>
  <c r="BC59" i="1"/>
  <c r="BD59" i="1"/>
  <c r="BE59" i="1"/>
  <c r="BF59" i="1"/>
  <c r="BK59" i="1"/>
  <c r="BL59" i="1"/>
  <c r="BM59" i="1"/>
  <c r="BN59" i="1"/>
  <c r="AQ60" i="1"/>
  <c r="AR60" i="1"/>
  <c r="AS60" i="1"/>
  <c r="AT60" i="1"/>
  <c r="AY60" i="1"/>
  <c r="AZ60" i="1"/>
  <c r="BA60" i="1"/>
  <c r="BB60" i="1"/>
  <c r="BC60" i="1"/>
  <c r="BD60" i="1"/>
  <c r="BE60" i="1"/>
  <c r="BF60" i="1"/>
  <c r="BK60" i="1"/>
  <c r="BL60" i="1"/>
  <c r="BM60" i="1"/>
  <c r="BN60" i="1"/>
  <c r="AQ63" i="1"/>
  <c r="AR63" i="1"/>
  <c r="AS63" i="1"/>
  <c r="AT63" i="1"/>
  <c r="AY63" i="1"/>
  <c r="AZ63" i="1"/>
  <c r="BA63" i="1"/>
  <c r="BB63" i="1"/>
  <c r="BC63" i="1"/>
  <c r="BD63" i="1"/>
  <c r="BE63" i="1"/>
  <c r="BF63" i="1"/>
  <c r="BK63" i="1"/>
  <c r="BL63" i="1"/>
  <c r="BM63" i="1"/>
  <c r="BN63" i="1"/>
  <c r="AQ64" i="1"/>
  <c r="AR64" i="1"/>
  <c r="AS64" i="1"/>
  <c r="AT64" i="1"/>
  <c r="AY64" i="1"/>
  <c r="AZ64" i="1"/>
  <c r="BA64" i="1"/>
  <c r="BB64" i="1"/>
  <c r="BC64" i="1"/>
  <c r="BD64" i="1"/>
  <c r="BE64" i="1"/>
  <c r="BF64" i="1"/>
  <c r="BK64" i="1"/>
  <c r="BL64" i="1"/>
  <c r="BM64" i="1"/>
  <c r="BN64" i="1"/>
  <c r="AQ67" i="1"/>
  <c r="AR67" i="1"/>
  <c r="AS67" i="1"/>
  <c r="AT67" i="1"/>
  <c r="AY67" i="1"/>
  <c r="AZ67" i="1"/>
  <c r="BA67" i="1"/>
  <c r="BB67" i="1"/>
  <c r="BC67" i="1"/>
  <c r="BD67" i="1"/>
  <c r="BE67" i="1"/>
  <c r="BF67" i="1"/>
  <c r="BK67" i="1"/>
  <c r="BL67" i="1"/>
  <c r="BM67" i="1"/>
  <c r="BN67" i="1"/>
  <c r="AQ68" i="1"/>
  <c r="AR68" i="1"/>
  <c r="AS68" i="1"/>
  <c r="AT68" i="1"/>
  <c r="AY68" i="1"/>
  <c r="AZ68" i="1"/>
  <c r="BA68" i="1"/>
  <c r="BB68" i="1"/>
  <c r="BC68" i="1"/>
  <c r="BD68" i="1"/>
  <c r="BE68" i="1"/>
  <c r="BF68" i="1"/>
  <c r="BK68" i="1"/>
  <c r="BL68" i="1"/>
  <c r="BM68" i="1"/>
  <c r="BN68" i="1"/>
  <c r="AQ71" i="1"/>
  <c r="AR71" i="1"/>
  <c r="AS71" i="1"/>
  <c r="AT71" i="1"/>
  <c r="AY71" i="1"/>
  <c r="AZ71" i="1"/>
  <c r="BA71" i="1"/>
  <c r="BB71" i="1"/>
  <c r="BC71" i="1"/>
  <c r="BD71" i="1"/>
  <c r="BE71" i="1"/>
  <c r="BF71" i="1"/>
  <c r="BK71" i="1"/>
  <c r="BL71" i="1"/>
  <c r="BM71" i="1"/>
  <c r="BN71" i="1"/>
  <c r="AQ72" i="1"/>
  <c r="AR72" i="1"/>
  <c r="AS72" i="1"/>
  <c r="AT72" i="1"/>
  <c r="AY72" i="1"/>
  <c r="AZ72" i="1"/>
  <c r="BA72" i="1"/>
  <c r="BB72" i="1"/>
  <c r="BC72" i="1"/>
  <c r="BD72" i="1"/>
  <c r="BE72" i="1"/>
  <c r="BF72" i="1"/>
  <c r="BK72" i="1"/>
  <c r="BL72" i="1"/>
  <c r="BM72" i="1"/>
  <c r="BN72" i="1"/>
  <c r="AQ75" i="1"/>
  <c r="AR75" i="1"/>
  <c r="AS75" i="1"/>
  <c r="AT75" i="1"/>
  <c r="AY75" i="1"/>
  <c r="AZ75" i="1"/>
  <c r="BA75" i="1"/>
  <c r="BB75" i="1"/>
  <c r="BC75" i="1"/>
  <c r="BD75" i="1"/>
  <c r="BE75" i="1"/>
  <c r="BF75" i="1"/>
  <c r="BK75" i="1"/>
  <c r="BL75" i="1"/>
  <c r="BM75" i="1"/>
  <c r="BN75" i="1"/>
  <c r="AQ76" i="1"/>
  <c r="AR76" i="1"/>
  <c r="AS76" i="1"/>
  <c r="AT76" i="1"/>
  <c r="AY76" i="1"/>
  <c r="AZ76" i="1"/>
  <c r="BA76" i="1"/>
  <c r="BB76" i="1"/>
  <c r="BC76" i="1"/>
  <c r="BD76" i="1"/>
  <c r="BE76" i="1"/>
  <c r="BF76" i="1"/>
  <c r="BK76" i="1"/>
  <c r="BL76" i="1"/>
  <c r="BM76" i="1"/>
  <c r="BN76" i="1"/>
  <c r="AQ79" i="1"/>
  <c r="AR79" i="1"/>
  <c r="AS79" i="1"/>
  <c r="AT79" i="1"/>
  <c r="AY79" i="1"/>
  <c r="AZ79" i="1"/>
  <c r="BA79" i="1"/>
  <c r="BB79" i="1"/>
  <c r="BC79" i="1"/>
  <c r="BD79" i="1"/>
  <c r="BE79" i="1"/>
  <c r="BF79" i="1"/>
  <c r="BK79" i="1"/>
  <c r="BL79" i="1"/>
  <c r="BM79" i="1"/>
  <c r="BN79" i="1"/>
  <c r="AQ80" i="1"/>
  <c r="AR80" i="1"/>
  <c r="AS80" i="1"/>
  <c r="AT80" i="1"/>
  <c r="AY80" i="1"/>
  <c r="AZ80" i="1"/>
  <c r="BA80" i="1"/>
  <c r="BB80" i="1"/>
  <c r="BC80" i="1"/>
  <c r="BD80" i="1"/>
  <c r="BE80" i="1"/>
  <c r="BF80" i="1"/>
  <c r="BK80" i="1"/>
  <c r="BL80" i="1"/>
  <c r="BM80" i="1"/>
  <c r="BN80" i="1"/>
  <c r="AQ83" i="1"/>
  <c r="AR83" i="1"/>
  <c r="AS83" i="1"/>
  <c r="AT83" i="1"/>
  <c r="AY83" i="1"/>
  <c r="AZ83" i="1"/>
  <c r="BA83" i="1"/>
  <c r="BB83" i="1"/>
  <c r="BC83" i="1"/>
  <c r="BD83" i="1"/>
  <c r="BE83" i="1"/>
  <c r="BF83" i="1"/>
  <c r="BK83" i="1"/>
  <c r="BL83" i="1"/>
  <c r="BM83" i="1"/>
  <c r="BN83" i="1"/>
  <c r="AQ84" i="1"/>
  <c r="AR84" i="1"/>
  <c r="AS84" i="1"/>
  <c r="AT84" i="1"/>
  <c r="AY84" i="1"/>
  <c r="AZ84" i="1"/>
  <c r="BA84" i="1"/>
  <c r="BB84" i="1"/>
  <c r="BC84" i="1"/>
  <c r="BD84" i="1"/>
  <c r="BE84" i="1"/>
  <c r="BF84" i="1"/>
  <c r="BK84" i="1"/>
  <c r="BL84" i="1"/>
  <c r="BM84" i="1"/>
  <c r="BN84" i="1"/>
  <c r="AQ87" i="1"/>
  <c r="AR87" i="1"/>
  <c r="AS87" i="1"/>
  <c r="AT87" i="1"/>
  <c r="AY87" i="1"/>
  <c r="AZ87" i="1"/>
  <c r="BA87" i="1"/>
  <c r="BB87" i="1"/>
  <c r="BC87" i="1"/>
  <c r="BD87" i="1"/>
  <c r="BE87" i="1"/>
  <c r="BF87" i="1"/>
  <c r="BK87" i="1"/>
  <c r="BL87" i="1"/>
  <c r="BM87" i="1"/>
  <c r="BN87" i="1"/>
  <c r="AQ88" i="1"/>
  <c r="AR88" i="1"/>
  <c r="AS88" i="1"/>
  <c r="AT88" i="1"/>
  <c r="AY88" i="1"/>
  <c r="AZ88" i="1"/>
  <c r="BA88" i="1"/>
  <c r="BB88" i="1"/>
  <c r="BC88" i="1"/>
  <c r="BD88" i="1"/>
  <c r="BE88" i="1"/>
  <c r="BF88" i="1"/>
  <c r="BK88" i="1"/>
  <c r="BL88" i="1"/>
  <c r="BM88" i="1"/>
  <c r="BN88" i="1"/>
  <c r="AQ91" i="1"/>
  <c r="AR91" i="1"/>
  <c r="AS91" i="1"/>
  <c r="AT91" i="1"/>
  <c r="AY91" i="1"/>
  <c r="AZ91" i="1"/>
  <c r="BA91" i="1"/>
  <c r="BB91" i="1"/>
  <c r="BC91" i="1"/>
  <c r="BD91" i="1"/>
  <c r="BE91" i="1"/>
  <c r="BF91" i="1"/>
  <c r="BK91" i="1"/>
  <c r="BL91" i="1"/>
  <c r="BM91" i="1"/>
  <c r="BN91" i="1"/>
  <c r="AQ92" i="1"/>
  <c r="AR92" i="1"/>
  <c r="AS92" i="1"/>
  <c r="AT92" i="1"/>
  <c r="AY92" i="1"/>
  <c r="AZ92" i="1"/>
  <c r="BA92" i="1"/>
  <c r="BB92" i="1"/>
  <c r="BC92" i="1"/>
  <c r="BD92" i="1"/>
  <c r="BE92" i="1"/>
  <c r="BF92" i="1"/>
  <c r="BK92" i="1"/>
  <c r="BL92" i="1"/>
  <c r="BM92" i="1"/>
  <c r="BN92" i="1"/>
  <c r="AQ95" i="1"/>
  <c r="AR95" i="1"/>
  <c r="AS95" i="1"/>
  <c r="AT95" i="1"/>
  <c r="AY95" i="1"/>
  <c r="AZ95" i="1"/>
  <c r="BA95" i="1"/>
  <c r="BB95" i="1"/>
  <c r="BC95" i="1"/>
  <c r="BD95" i="1"/>
  <c r="BE95" i="1"/>
  <c r="BF95" i="1"/>
  <c r="BK95" i="1"/>
  <c r="BL95" i="1"/>
  <c r="BM95" i="1"/>
  <c r="BN95" i="1"/>
  <c r="AQ96" i="1"/>
  <c r="AR96" i="1"/>
  <c r="AS96" i="1"/>
  <c r="AT96" i="1"/>
  <c r="AY96" i="1"/>
  <c r="AZ96" i="1"/>
  <c r="BA96" i="1"/>
  <c r="BB96" i="1"/>
  <c r="BC96" i="1"/>
  <c r="BD96" i="1"/>
  <c r="BE96" i="1"/>
  <c r="BF96" i="1"/>
  <c r="BK96" i="1"/>
  <c r="BL96" i="1"/>
  <c r="BM96" i="1"/>
  <c r="BN96" i="1"/>
  <c r="AQ99" i="1"/>
  <c r="AR99" i="1"/>
  <c r="AS99" i="1"/>
  <c r="AT99" i="1"/>
  <c r="AY99" i="1"/>
  <c r="AZ99" i="1"/>
  <c r="BA99" i="1"/>
  <c r="BB99" i="1"/>
  <c r="BC99" i="1"/>
  <c r="BD99" i="1"/>
  <c r="BE99" i="1"/>
  <c r="BF99" i="1"/>
  <c r="BK99" i="1"/>
  <c r="BL99" i="1"/>
  <c r="BM99" i="1"/>
  <c r="BN99" i="1"/>
  <c r="AQ100" i="1"/>
  <c r="AR100" i="1"/>
  <c r="AS100" i="1"/>
  <c r="AT100" i="1"/>
  <c r="AY100" i="1"/>
  <c r="AZ100" i="1"/>
  <c r="BA100" i="1"/>
  <c r="BB100" i="1"/>
  <c r="BC100" i="1"/>
  <c r="BD100" i="1"/>
  <c r="BE100" i="1"/>
  <c r="BF100" i="1"/>
  <c r="BK100" i="1"/>
  <c r="BL100" i="1"/>
  <c r="BM100" i="1"/>
  <c r="BN100" i="1"/>
  <c r="AQ103" i="1"/>
  <c r="AR103" i="1"/>
  <c r="AS103" i="1"/>
  <c r="AT103" i="1"/>
  <c r="AY103" i="1"/>
  <c r="AZ103" i="1"/>
  <c r="BA103" i="1"/>
  <c r="BB103" i="1"/>
  <c r="BC103" i="1"/>
  <c r="BD103" i="1"/>
  <c r="BE103" i="1"/>
  <c r="BF103" i="1"/>
  <c r="BK103" i="1"/>
  <c r="BL103" i="1"/>
  <c r="BM103" i="1"/>
  <c r="BN103" i="1"/>
  <c r="AQ104" i="1"/>
  <c r="AR104" i="1"/>
  <c r="AS104" i="1"/>
  <c r="AT104" i="1"/>
  <c r="AY104" i="1"/>
  <c r="AZ104" i="1"/>
  <c r="BA104" i="1"/>
  <c r="BB104" i="1"/>
  <c r="BC104" i="1"/>
  <c r="BD104" i="1"/>
  <c r="BE104" i="1"/>
  <c r="BF104" i="1"/>
  <c r="BK104" i="1"/>
  <c r="BL104" i="1"/>
  <c r="BM104" i="1"/>
  <c r="BN104" i="1"/>
  <c r="BE19" i="4" l="1"/>
  <c r="AK25" i="4" s="1"/>
  <c r="N19" i="4" s="1"/>
  <c r="AS72" i="4"/>
  <c r="Y31" i="4" s="1"/>
  <c r="BE18" i="4"/>
  <c r="AK21" i="4" s="1"/>
  <c r="N18" i="4" s="1"/>
  <c r="AX72" i="4"/>
  <c r="AD31" i="4" s="1"/>
  <c r="AV21" i="4"/>
  <c r="AB33" i="4" s="1"/>
  <c r="E21" i="4" s="1"/>
  <c r="AX45" i="4"/>
  <c r="AD26" i="4" s="1"/>
  <c r="AX97" i="4"/>
  <c r="AD28" i="4" s="1"/>
  <c r="G20" i="4"/>
  <c r="BF17" i="4"/>
  <c r="AL17" i="4" s="1"/>
  <c r="O17" i="4" s="1"/>
  <c r="AW95" i="4"/>
  <c r="AC20" i="4" s="1"/>
  <c r="F17" i="4" s="1"/>
  <c r="L21" i="4"/>
  <c r="AS44" i="4"/>
  <c r="Y22" i="4" s="1"/>
  <c r="BC44" i="4"/>
  <c r="AI22" i="4" s="1"/>
  <c r="BC18" i="4"/>
  <c r="AI21" i="4" s="1"/>
  <c r="L18" i="4" s="1"/>
  <c r="AS70" i="4"/>
  <c r="Y23" i="4" s="1"/>
  <c r="BC70" i="4"/>
  <c r="AI23" i="4" s="1"/>
  <c r="BE20" i="4"/>
  <c r="AK29" i="4" s="1"/>
  <c r="N20" i="4" s="1"/>
  <c r="AS96" i="4"/>
  <c r="Y24" i="4" s="1"/>
  <c r="B20" i="4"/>
  <c r="BB21" i="4"/>
  <c r="AH33" i="4" s="1"/>
  <c r="K21" i="4" s="1"/>
  <c r="L20" i="4"/>
  <c r="AU17" i="4"/>
  <c r="AA17" i="4" s="1"/>
  <c r="D17" i="4" s="1"/>
  <c r="AX74" i="4"/>
  <c r="AD39" i="4" s="1"/>
  <c r="AY21" i="4"/>
  <c r="AE33" i="4" s="1"/>
  <c r="H21" i="4" s="1"/>
  <c r="BC97" i="4"/>
  <c r="AI28" i="4" s="1"/>
  <c r="AX70" i="4"/>
  <c r="AD23" i="4" s="1"/>
  <c r="BC19" i="4"/>
  <c r="AI25" i="4" s="1"/>
  <c r="BC45" i="4"/>
  <c r="AI26" i="4" s="1"/>
  <c r="AX44" i="4"/>
  <c r="AD22" i="4" s="1"/>
  <c r="AY18" i="4"/>
  <c r="AE21" i="4" s="1"/>
  <c r="H18" i="4" s="1"/>
  <c r="BC23" i="4"/>
  <c r="AI41" i="4" s="1"/>
  <c r="BC46" i="4"/>
  <c r="AI30" i="4" s="1"/>
  <c r="AY19" i="4"/>
  <c r="AE25" i="4" s="1"/>
  <c r="H19" i="4" s="1"/>
  <c r="AX48" i="4"/>
  <c r="AD38" i="4" s="1"/>
  <c r="AX96" i="4"/>
  <c r="AD24" i="4" s="1"/>
  <c r="BF22" i="4"/>
  <c r="AL37" i="4" s="1"/>
  <c r="O22" i="4" s="1"/>
  <c r="BC75" i="4"/>
  <c r="AI43" i="4" s="1"/>
  <c r="BC98" i="4"/>
  <c r="AI32" i="4" s="1"/>
  <c r="AX100" i="4"/>
  <c r="AD40" i="4" s="1"/>
  <c r="BA17" i="4"/>
  <c r="AG17" i="4" s="1"/>
  <c r="J17" i="4" s="1"/>
  <c r="AX71" i="4"/>
  <c r="AD27" i="4" s="1"/>
  <c r="AU45" i="4"/>
  <c r="AA26" i="4" s="1"/>
  <c r="AU19" i="4"/>
  <c r="AA25" i="4" s="1"/>
  <c r="D19" i="4" s="1"/>
  <c r="AZ56" i="4"/>
  <c r="AF70" i="4" s="1"/>
  <c r="AZ30" i="4"/>
  <c r="AF69" i="4" s="1"/>
  <c r="I30" i="4" s="1"/>
  <c r="AW96" i="4"/>
  <c r="AC24" i="4" s="1"/>
  <c r="AW70" i="4"/>
  <c r="AC23" i="4" s="1"/>
  <c r="AW44" i="4"/>
  <c r="AC22" i="4" s="1"/>
  <c r="AW18" i="4"/>
  <c r="AC21" i="4" s="1"/>
  <c r="AU46" i="4"/>
  <c r="AA30" i="4" s="1"/>
  <c r="AU20" i="4"/>
  <c r="AA29" i="4" s="1"/>
  <c r="D20" i="4" s="1"/>
  <c r="AX101" i="4"/>
  <c r="AD44" i="4" s="1"/>
  <c r="AX75" i="4"/>
  <c r="AD43" i="4" s="1"/>
  <c r="AX49" i="4"/>
  <c r="AD42" i="4" s="1"/>
  <c r="AX23" i="4"/>
  <c r="AD41" i="4" s="1"/>
  <c r="BB57" i="4"/>
  <c r="AH74" i="4" s="1"/>
  <c r="BB31" i="4"/>
  <c r="AH73" i="4" s="1"/>
  <c r="K31" i="4" s="1"/>
  <c r="AZ55" i="4"/>
  <c r="AF66" i="4" s="1"/>
  <c r="AZ29" i="4"/>
  <c r="AF65" i="4" s="1"/>
  <c r="I29" i="4" s="1"/>
  <c r="AV51" i="4"/>
  <c r="AB50" i="4" s="1"/>
  <c r="AV25" i="4"/>
  <c r="AB49" i="4" s="1"/>
  <c r="E25" i="4" s="1"/>
  <c r="AT83" i="4"/>
  <c r="Z75" i="4" s="1"/>
  <c r="AT109" i="4"/>
  <c r="Z76" i="4" s="1"/>
  <c r="AT57" i="4"/>
  <c r="Z74" i="4" s="1"/>
  <c r="AT31" i="4"/>
  <c r="Z73" i="4" s="1"/>
  <c r="BF52" i="4"/>
  <c r="AL54" i="4" s="1"/>
  <c r="BF26" i="4"/>
  <c r="AL53" i="4" s="1"/>
  <c r="O26" i="4" s="1"/>
  <c r="BB58" i="4"/>
  <c r="AH78" i="4" s="1"/>
  <c r="BB32" i="4"/>
  <c r="AH77" i="4" s="1"/>
  <c r="K32" i="4" s="1"/>
  <c r="BB46" i="4"/>
  <c r="AH30" i="4" s="1"/>
  <c r="BB20" i="4"/>
  <c r="AH29" i="4" s="1"/>
  <c r="K20" i="4" s="1"/>
  <c r="BB53" i="4"/>
  <c r="AH58" i="4" s="1"/>
  <c r="BB27" i="4"/>
  <c r="AH57" i="4" s="1"/>
  <c r="K27" i="4" s="1"/>
  <c r="AZ51" i="4"/>
  <c r="AF50" i="4" s="1"/>
  <c r="AZ25" i="4"/>
  <c r="AF49" i="4" s="1"/>
  <c r="I25" i="4" s="1"/>
  <c r="BF58" i="4"/>
  <c r="AL78" i="4" s="1"/>
  <c r="BF32" i="4"/>
  <c r="AL77" i="4" s="1"/>
  <c r="O32" i="4" s="1"/>
  <c r="BD98" i="4"/>
  <c r="AJ32" i="4" s="1"/>
  <c r="BD72" i="4"/>
  <c r="AJ31" i="4" s="1"/>
  <c r="BD46" i="4"/>
  <c r="AJ30" i="4" s="1"/>
  <c r="BD20" i="4"/>
  <c r="AJ29" i="4" s="1"/>
  <c r="AY52" i="4"/>
  <c r="AE54" i="4" s="1"/>
  <c r="AY26" i="4"/>
  <c r="AE53" i="4" s="1"/>
  <c r="H26" i="4" s="1"/>
  <c r="AZ49" i="4"/>
  <c r="AF42" i="4" s="1"/>
  <c r="AZ23" i="4"/>
  <c r="AF41" i="4" s="1"/>
  <c r="I23" i="4" s="1"/>
  <c r="AX107" i="4"/>
  <c r="AD68" i="4" s="1"/>
  <c r="AX81" i="4"/>
  <c r="AD67" i="4" s="1"/>
  <c r="AX55" i="4"/>
  <c r="AD66" i="4" s="1"/>
  <c r="AX29" i="4"/>
  <c r="AD65" i="4" s="1"/>
  <c r="BA49" i="4"/>
  <c r="AG42" i="4" s="1"/>
  <c r="BA23" i="4"/>
  <c r="AG41" i="4" s="1"/>
  <c r="J23" i="4" s="1"/>
  <c r="BA53" i="4"/>
  <c r="AG58" i="4" s="1"/>
  <c r="BA27" i="4"/>
  <c r="AG57" i="4" s="1"/>
  <c r="J27" i="4" s="1"/>
  <c r="BA57" i="4"/>
  <c r="AG74" i="4" s="1"/>
  <c r="BA31" i="4"/>
  <c r="AG73" i="4" s="1"/>
  <c r="J31" i="4" s="1"/>
  <c r="AZ60" i="4"/>
  <c r="AF86" i="4" s="1"/>
  <c r="AZ34" i="4"/>
  <c r="AF85" i="4" s="1"/>
  <c r="I34" i="4" s="1"/>
  <c r="BE48" i="4"/>
  <c r="AK38" i="4" s="1"/>
  <c r="BE22" i="4"/>
  <c r="AK37" i="4" s="1"/>
  <c r="N22" i="4" s="1"/>
  <c r="BE52" i="4"/>
  <c r="AK54" i="4" s="1"/>
  <c r="BE26" i="4"/>
  <c r="AK53" i="4" s="1"/>
  <c r="N26" i="4" s="1"/>
  <c r="BE56" i="4"/>
  <c r="AK70" i="4" s="1"/>
  <c r="BE30" i="4"/>
  <c r="AK69" i="4" s="1"/>
  <c r="N30" i="4" s="1"/>
  <c r="BF60" i="4"/>
  <c r="AL86" i="4" s="1"/>
  <c r="BF34" i="4"/>
  <c r="AL85" i="4" s="1"/>
  <c r="O34" i="4" s="1"/>
  <c r="AV60" i="4"/>
  <c r="AB86" i="4" s="1"/>
  <c r="AV34" i="4"/>
  <c r="AB85" i="4" s="1"/>
  <c r="E34" i="4" s="1"/>
  <c r="AV64" i="4"/>
  <c r="AB102" i="4" s="1"/>
  <c r="AV38" i="4"/>
  <c r="AB101" i="4" s="1"/>
  <c r="E38" i="4" s="1"/>
  <c r="AW88" i="4"/>
  <c r="AC95" i="4" s="1"/>
  <c r="AW114" i="4"/>
  <c r="AC96" i="4" s="1"/>
  <c r="AW62" i="4"/>
  <c r="AC94" i="4" s="1"/>
  <c r="AW36" i="4"/>
  <c r="AC93" i="4" s="1"/>
  <c r="AX88" i="4"/>
  <c r="AD95" i="4" s="1"/>
  <c r="AX114" i="4"/>
  <c r="AD96" i="4" s="1"/>
  <c r="AX62" i="4"/>
  <c r="AD94" i="4" s="1"/>
  <c r="AX36" i="4"/>
  <c r="AD93" i="4" s="1"/>
  <c r="AY63" i="4"/>
  <c r="AE98" i="4" s="1"/>
  <c r="AY37" i="4"/>
  <c r="AE97" i="4" s="1"/>
  <c r="H37" i="4" s="1"/>
  <c r="AS114" i="4"/>
  <c r="Y96" i="4" s="1"/>
  <c r="AS88" i="4"/>
  <c r="Y95" i="4" s="1"/>
  <c r="AS62" i="4"/>
  <c r="Y94" i="4" s="1"/>
  <c r="AS36" i="4"/>
  <c r="Y93" i="4" s="1"/>
  <c r="AT114" i="4"/>
  <c r="Z96" i="4" s="1"/>
  <c r="AT88" i="4"/>
  <c r="Z95" i="4" s="1"/>
  <c r="AT62" i="4"/>
  <c r="Z94" i="4" s="1"/>
  <c r="AT36" i="4"/>
  <c r="Z93" i="4" s="1"/>
  <c r="AU60" i="4"/>
  <c r="AA86" i="4" s="1"/>
  <c r="AU34" i="4"/>
  <c r="AA85" i="4" s="1"/>
  <c r="D34" i="4" s="1"/>
  <c r="AU64" i="4"/>
  <c r="AA102" i="4" s="1"/>
  <c r="AU38" i="4"/>
  <c r="AA101" i="4" s="1"/>
  <c r="D38" i="4" s="1"/>
  <c r="AZ50" i="4"/>
  <c r="AF46" i="4" s="1"/>
  <c r="AZ24" i="4"/>
  <c r="AF45" i="4" s="1"/>
  <c r="I24" i="4" s="1"/>
  <c r="AU48" i="4"/>
  <c r="AA38" i="4" s="1"/>
  <c r="AU22" i="4"/>
  <c r="AA37" i="4" s="1"/>
  <c r="D22" i="4" s="1"/>
  <c r="AY43" i="4"/>
  <c r="AE18" i="4" s="1"/>
  <c r="AY17" i="4"/>
  <c r="AE17" i="4" s="1"/>
  <c r="H17" i="4" s="1"/>
  <c r="AZ45" i="4"/>
  <c r="AF26" i="4" s="1"/>
  <c r="AZ19" i="4"/>
  <c r="AF25" i="4" s="1"/>
  <c r="I19" i="4" s="1"/>
  <c r="AW97" i="4"/>
  <c r="AC28" i="4" s="1"/>
  <c r="AW71" i="4"/>
  <c r="AC27" i="4" s="1"/>
  <c r="AW45" i="4"/>
  <c r="AC26" i="4" s="1"/>
  <c r="AW19" i="4"/>
  <c r="AC25" i="4" s="1"/>
  <c r="AZ48" i="4"/>
  <c r="AF38" i="4" s="1"/>
  <c r="AZ22" i="4"/>
  <c r="AF37" i="4" s="1"/>
  <c r="I22" i="4" s="1"/>
  <c r="AT103" i="4"/>
  <c r="Z52" i="4" s="1"/>
  <c r="AT77" i="4"/>
  <c r="Z51" i="4" s="1"/>
  <c r="AT51" i="4"/>
  <c r="Z50" i="4" s="1"/>
  <c r="AT25" i="4"/>
  <c r="Z49" i="4" s="1"/>
  <c r="AU58" i="4"/>
  <c r="AA78" i="4" s="1"/>
  <c r="AU32" i="4"/>
  <c r="AA77" i="4" s="1"/>
  <c r="D32" i="4" s="1"/>
  <c r="AX108" i="4"/>
  <c r="AD72" i="4" s="1"/>
  <c r="AX82" i="4"/>
  <c r="AD71" i="4" s="1"/>
  <c r="AX56" i="4"/>
  <c r="AD70" i="4" s="1"/>
  <c r="AX30" i="4"/>
  <c r="AD69" i="4" s="1"/>
  <c r="AT104" i="4"/>
  <c r="Z56" i="4" s="1"/>
  <c r="AT78" i="4"/>
  <c r="Z55" i="4" s="1"/>
  <c r="AT52" i="4"/>
  <c r="Z54" i="4" s="1"/>
  <c r="AT26" i="4"/>
  <c r="Z53" i="4" s="1"/>
  <c r="BD109" i="4"/>
  <c r="AJ76" i="4" s="1"/>
  <c r="BD57" i="4"/>
  <c r="AJ74" i="4" s="1"/>
  <c r="BD83" i="4"/>
  <c r="AJ75" i="4" s="1"/>
  <c r="BD31" i="4"/>
  <c r="AJ73" i="4" s="1"/>
  <c r="AZ53" i="4"/>
  <c r="AF58" i="4" s="1"/>
  <c r="AZ27" i="4"/>
  <c r="AF57" i="4" s="1"/>
  <c r="I27" i="4" s="1"/>
  <c r="AT95" i="4"/>
  <c r="Z20" i="4" s="1"/>
  <c r="AT69" i="4"/>
  <c r="Z19" i="4" s="1"/>
  <c r="AT43" i="4"/>
  <c r="Z18" i="4" s="1"/>
  <c r="AT17" i="4"/>
  <c r="Z17" i="4" s="1"/>
  <c r="AU47" i="4"/>
  <c r="AA34" i="4" s="1"/>
  <c r="AU21" i="4"/>
  <c r="AA33" i="4" s="1"/>
  <c r="D21" i="4" s="1"/>
  <c r="AV54" i="4"/>
  <c r="AB62" i="4" s="1"/>
  <c r="AV28" i="4"/>
  <c r="AB61" i="4" s="1"/>
  <c r="E28" i="4" s="1"/>
  <c r="AX104" i="4"/>
  <c r="AD56" i="4" s="1"/>
  <c r="AX78" i="4"/>
  <c r="AD55" i="4" s="1"/>
  <c r="AX52" i="4"/>
  <c r="AD54" i="4" s="1"/>
  <c r="AX26" i="4"/>
  <c r="AD53" i="4" s="1"/>
  <c r="AV43" i="4"/>
  <c r="AB18" i="4" s="1"/>
  <c r="AV17" i="4"/>
  <c r="AB17" i="4" s="1"/>
  <c r="E17" i="4" s="1"/>
  <c r="AX99" i="4"/>
  <c r="AD36" i="4" s="1"/>
  <c r="AX73" i="4"/>
  <c r="AD35" i="4" s="1"/>
  <c r="AX47" i="4"/>
  <c r="AD34" i="4" s="1"/>
  <c r="AX21" i="4"/>
  <c r="AD33" i="4" s="1"/>
  <c r="AT79" i="4"/>
  <c r="Z59" i="4" s="1"/>
  <c r="AT53" i="4"/>
  <c r="Z58" i="4" s="1"/>
  <c r="AT105" i="4"/>
  <c r="Z60" i="4" s="1"/>
  <c r="AT27" i="4"/>
  <c r="Z57" i="4" s="1"/>
  <c r="AU50" i="4"/>
  <c r="AA46" i="4" s="1"/>
  <c r="AU24" i="4"/>
  <c r="AA45" i="4" s="1"/>
  <c r="D24" i="4" s="1"/>
  <c r="AU56" i="4"/>
  <c r="AA70" i="4" s="1"/>
  <c r="AU30" i="4"/>
  <c r="AA69" i="4" s="1"/>
  <c r="D30" i="4" s="1"/>
  <c r="AS102" i="4"/>
  <c r="Y48" i="4" s="1"/>
  <c r="AS76" i="4"/>
  <c r="Y47" i="4" s="1"/>
  <c r="AS50" i="4"/>
  <c r="Y46" i="4" s="1"/>
  <c r="AS24" i="4"/>
  <c r="Y45" i="4" s="1"/>
  <c r="AS106" i="4"/>
  <c r="Y64" i="4" s="1"/>
  <c r="AS80" i="4"/>
  <c r="Y63" i="4" s="1"/>
  <c r="AS54" i="4"/>
  <c r="Y62" i="4" s="1"/>
  <c r="AS28" i="4"/>
  <c r="Y61" i="4" s="1"/>
  <c r="AS110" i="4"/>
  <c r="Y80" i="4" s="1"/>
  <c r="AS84" i="4"/>
  <c r="Y79" i="4" s="1"/>
  <c r="AS58" i="4"/>
  <c r="Y78" i="4" s="1"/>
  <c r="AS32" i="4"/>
  <c r="Y77" i="4" s="1"/>
  <c r="AV58" i="4"/>
  <c r="AB78" i="4" s="1"/>
  <c r="AV32" i="4"/>
  <c r="AB77" i="4" s="1"/>
  <c r="E32" i="4" s="1"/>
  <c r="AW101" i="4"/>
  <c r="AC44" i="4" s="1"/>
  <c r="AW75" i="4"/>
  <c r="AC43" i="4" s="1"/>
  <c r="AW49" i="4"/>
  <c r="AC42" i="4" s="1"/>
  <c r="AW23" i="4"/>
  <c r="AC41" i="4" s="1"/>
  <c r="AW105" i="4"/>
  <c r="AC60" i="4" s="1"/>
  <c r="AW53" i="4"/>
  <c r="AC58" i="4" s="1"/>
  <c r="AW79" i="4"/>
  <c r="AC59" i="4" s="1"/>
  <c r="AW27" i="4"/>
  <c r="AC57" i="4" s="1"/>
  <c r="AW109" i="4"/>
  <c r="AC76" i="4" s="1"/>
  <c r="AW57" i="4"/>
  <c r="AC74" i="4" s="1"/>
  <c r="AW83" i="4"/>
  <c r="AC75" i="4" s="1"/>
  <c r="AW31" i="4"/>
  <c r="AC73" i="4" s="1"/>
  <c r="AY59" i="4"/>
  <c r="AE82" i="4" s="1"/>
  <c r="AY33" i="4"/>
  <c r="AE81" i="4" s="1"/>
  <c r="H33" i="4" s="1"/>
  <c r="BD112" i="4"/>
  <c r="AJ88" i="4" s="1"/>
  <c r="BD86" i="4"/>
  <c r="AJ87" i="4" s="1"/>
  <c r="BD60" i="4"/>
  <c r="AJ86" i="4" s="1"/>
  <c r="BD34" i="4"/>
  <c r="AJ85" i="4" s="1"/>
  <c r="BD116" i="4"/>
  <c r="AJ104" i="4" s="1"/>
  <c r="BD90" i="4"/>
  <c r="AJ103" i="4" s="1"/>
  <c r="BD64" i="4"/>
  <c r="AJ102" i="4" s="1"/>
  <c r="BD38" i="4"/>
  <c r="AJ101" i="4" s="1"/>
  <c r="BE62" i="4"/>
  <c r="AK94" i="4" s="1"/>
  <c r="BE36" i="4"/>
  <c r="AK93" i="4" s="1"/>
  <c r="N36" i="4" s="1"/>
  <c r="BF62" i="4"/>
  <c r="AL94" i="4" s="1"/>
  <c r="BF36" i="4"/>
  <c r="AL93" i="4" s="1"/>
  <c r="O36" i="4" s="1"/>
  <c r="AY64" i="4"/>
  <c r="AE102" i="4" s="1"/>
  <c r="AY38" i="4"/>
  <c r="AE101" i="4" s="1"/>
  <c r="H38" i="4" s="1"/>
  <c r="BA62" i="4"/>
  <c r="AG94" i="4" s="1"/>
  <c r="BA36" i="4"/>
  <c r="AG93" i="4" s="1"/>
  <c r="J36" i="4" s="1"/>
  <c r="BB62" i="4"/>
  <c r="AH94" i="4" s="1"/>
  <c r="BB36" i="4"/>
  <c r="AH93" i="4" s="1"/>
  <c r="K36" i="4" s="1"/>
  <c r="BC112" i="4"/>
  <c r="AI88" i="4" s="1"/>
  <c r="BC86" i="4"/>
  <c r="AI87" i="4" s="1"/>
  <c r="BC60" i="4"/>
  <c r="AI86" i="4" s="1"/>
  <c r="BC34" i="4"/>
  <c r="AI85" i="4" s="1"/>
  <c r="BC116" i="4"/>
  <c r="AI104" i="4" s="1"/>
  <c r="BC90" i="4"/>
  <c r="AI103" i="4" s="1"/>
  <c r="BC64" i="4"/>
  <c r="AI102" i="4" s="1"/>
  <c r="BC38" i="4"/>
  <c r="AI101" i="4" s="1"/>
  <c r="BA45" i="4"/>
  <c r="AG26" i="4" s="1"/>
  <c r="BA19" i="4"/>
  <c r="AG25" i="4" s="1"/>
  <c r="J19" i="4" s="1"/>
  <c r="AT101" i="4"/>
  <c r="Z44" i="4" s="1"/>
  <c r="AT75" i="4"/>
  <c r="Z43" i="4" s="1"/>
  <c r="AT49" i="4"/>
  <c r="Z42" i="4" s="1"/>
  <c r="AT23" i="4"/>
  <c r="Z41" i="4" s="1"/>
  <c r="AZ47" i="4"/>
  <c r="AF34" i="4" s="1"/>
  <c r="AZ21" i="4"/>
  <c r="AF33" i="4" s="1"/>
  <c r="I21" i="4" s="1"/>
  <c r="BD103" i="4"/>
  <c r="AJ52" i="4" s="1"/>
  <c r="BD77" i="4"/>
  <c r="AJ51" i="4" s="1"/>
  <c r="BD51" i="4"/>
  <c r="AJ50" i="4" s="1"/>
  <c r="BD25" i="4"/>
  <c r="AJ49" i="4" s="1"/>
  <c r="AX102" i="4"/>
  <c r="AD48" i="4" s="1"/>
  <c r="AX76" i="4"/>
  <c r="AD47" i="4" s="1"/>
  <c r="AX50" i="4"/>
  <c r="AD46" i="4" s="1"/>
  <c r="AX24" i="4"/>
  <c r="AD45" i="4" s="1"/>
  <c r="BC109" i="4"/>
  <c r="AI76" i="4" s="1"/>
  <c r="BC83" i="4"/>
  <c r="AI75" i="4" s="1"/>
  <c r="BC57" i="4"/>
  <c r="AI74" i="4" s="1"/>
  <c r="BC31" i="4"/>
  <c r="AI73" i="4" s="1"/>
  <c r="BD104" i="4"/>
  <c r="AJ56" i="4" s="1"/>
  <c r="BD78" i="4"/>
  <c r="AJ55" i="4" s="1"/>
  <c r="BD52" i="4"/>
  <c r="AJ54" i="4" s="1"/>
  <c r="BD26" i="4"/>
  <c r="AJ53" i="4" s="1"/>
  <c r="AY58" i="4"/>
  <c r="AE78" i="4" s="1"/>
  <c r="AY32" i="4"/>
  <c r="AE77" i="4" s="1"/>
  <c r="H32" i="4" s="1"/>
  <c r="AU54" i="4"/>
  <c r="AA62" i="4" s="1"/>
  <c r="AU28" i="4"/>
  <c r="AA61" i="4" s="1"/>
  <c r="D28" i="4" s="1"/>
  <c r="BB43" i="4"/>
  <c r="AH18" i="4" s="1"/>
  <c r="BB17" i="4"/>
  <c r="AH17" i="4" s="1"/>
  <c r="K17" i="4" s="1"/>
  <c r="BD99" i="4"/>
  <c r="AJ36" i="4" s="1"/>
  <c r="BD73" i="4"/>
  <c r="AJ35" i="4" s="1"/>
  <c r="BD47" i="4"/>
  <c r="AJ34" i="4" s="1"/>
  <c r="BD21" i="4"/>
  <c r="AJ33" i="4" s="1"/>
  <c r="AT81" i="4"/>
  <c r="Z67" i="4" s="1"/>
  <c r="AT107" i="4"/>
  <c r="Z68" i="4" s="1"/>
  <c r="AT55" i="4"/>
  <c r="Z66" i="4" s="1"/>
  <c r="AT29" i="4"/>
  <c r="Z65" i="4" s="1"/>
  <c r="BC105" i="4"/>
  <c r="AI60" i="4" s="1"/>
  <c r="BC79" i="4"/>
  <c r="AI59" i="4" s="1"/>
  <c r="BC53" i="4"/>
  <c r="AI58" i="4" s="1"/>
  <c r="BC27" i="4"/>
  <c r="AI57" i="4" s="1"/>
  <c r="BD95" i="4"/>
  <c r="AJ20" i="4" s="1"/>
  <c r="BD69" i="4"/>
  <c r="AJ19" i="4" s="1"/>
  <c r="BD43" i="4"/>
  <c r="AJ18" i="4" s="1"/>
  <c r="BD17" i="4"/>
  <c r="AJ17" i="4" s="1"/>
  <c r="AT100" i="4"/>
  <c r="Z40" i="4" s="1"/>
  <c r="AT74" i="4"/>
  <c r="Z39" i="4" s="1"/>
  <c r="AT48" i="4"/>
  <c r="Z38" i="4" s="1"/>
  <c r="AT22" i="4"/>
  <c r="Z37" i="4" s="1"/>
  <c r="BD105" i="4"/>
  <c r="AJ60" i="4" s="1"/>
  <c r="BD79" i="4"/>
  <c r="AJ59" i="4" s="1"/>
  <c r="BD53" i="4"/>
  <c r="AJ58" i="4" s="1"/>
  <c r="BD27" i="4"/>
  <c r="AJ57" i="4" s="1"/>
  <c r="BF50" i="4"/>
  <c r="AL46" i="4" s="1"/>
  <c r="BF24" i="4"/>
  <c r="AL45" i="4" s="1"/>
  <c r="O24" i="4" s="1"/>
  <c r="BF56" i="4"/>
  <c r="AL70" i="4" s="1"/>
  <c r="BF30" i="4"/>
  <c r="AL69" i="4" s="1"/>
  <c r="O30" i="4" s="1"/>
  <c r="BA50" i="4"/>
  <c r="AG46" i="4" s="1"/>
  <c r="BA24" i="4"/>
  <c r="AG45" i="4" s="1"/>
  <c r="J24" i="4" s="1"/>
  <c r="BA54" i="4"/>
  <c r="AG62" i="4" s="1"/>
  <c r="BA28" i="4"/>
  <c r="AG61" i="4" s="1"/>
  <c r="J28" i="4" s="1"/>
  <c r="BA58" i="4"/>
  <c r="AG78" i="4" s="1"/>
  <c r="BA32" i="4"/>
  <c r="AG77" i="4" s="1"/>
  <c r="J32" i="4" s="1"/>
  <c r="BD84" i="4"/>
  <c r="AJ79" i="4" s="1"/>
  <c r="BD110" i="4"/>
  <c r="AJ80" i="4" s="1"/>
  <c r="BD58" i="4"/>
  <c r="AJ78" i="4" s="1"/>
  <c r="BD32" i="4"/>
  <c r="AJ77" i="4" s="1"/>
  <c r="BE49" i="4"/>
  <c r="AK42" i="4" s="1"/>
  <c r="BE23" i="4"/>
  <c r="AK41" i="4" s="1"/>
  <c r="N23" i="4" s="1"/>
  <c r="BE53" i="4"/>
  <c r="AK58" i="4" s="1"/>
  <c r="BE27" i="4"/>
  <c r="AK57" i="4" s="1"/>
  <c r="N27" i="4" s="1"/>
  <c r="BE57" i="4"/>
  <c r="AK74" i="4" s="1"/>
  <c r="BE31" i="4"/>
  <c r="AK73" i="4" s="1"/>
  <c r="N31" i="4" s="1"/>
  <c r="AS112" i="4"/>
  <c r="Y88" i="4" s="1"/>
  <c r="AS86" i="4"/>
  <c r="Y87" i="4" s="1"/>
  <c r="AS60" i="4"/>
  <c r="Y86" i="4" s="1"/>
  <c r="AS34" i="4"/>
  <c r="Y85" i="4" s="1"/>
  <c r="AV61" i="4"/>
  <c r="AB90" i="4" s="1"/>
  <c r="AV35" i="4"/>
  <c r="AB89" i="4" s="1"/>
  <c r="E35" i="4" s="1"/>
  <c r="AW111" i="4"/>
  <c r="AC84" i="4" s="1"/>
  <c r="AW85" i="4"/>
  <c r="AC83" i="4" s="1"/>
  <c r="AW59" i="4"/>
  <c r="AC82" i="4" s="1"/>
  <c r="AW33" i="4"/>
  <c r="AC81" i="4" s="1"/>
  <c r="AW115" i="4"/>
  <c r="AC100" i="4" s="1"/>
  <c r="AW89" i="4"/>
  <c r="AC99" i="4" s="1"/>
  <c r="AW63" i="4"/>
  <c r="AC98" i="4" s="1"/>
  <c r="AW37" i="4"/>
  <c r="AC97" i="4" s="1"/>
  <c r="AX115" i="4"/>
  <c r="AD100" i="4" s="1"/>
  <c r="AX89" i="4"/>
  <c r="AD99" i="4" s="1"/>
  <c r="AX63" i="4"/>
  <c r="AD98" i="4" s="1"/>
  <c r="AX37" i="4"/>
  <c r="AD97" i="4" s="1"/>
  <c r="AZ61" i="4"/>
  <c r="AF90" i="4" s="1"/>
  <c r="AZ35" i="4"/>
  <c r="AF89" i="4" s="1"/>
  <c r="I35" i="4" s="1"/>
  <c r="AS89" i="4"/>
  <c r="Y99" i="4" s="1"/>
  <c r="AS115" i="4"/>
  <c r="Y100" i="4" s="1"/>
  <c r="AS63" i="4"/>
  <c r="Y98" i="4" s="1"/>
  <c r="AS37" i="4"/>
  <c r="Y97" i="4" s="1"/>
  <c r="AT89" i="4"/>
  <c r="Z99" i="4" s="1"/>
  <c r="AT115" i="4"/>
  <c r="Z100" i="4" s="1"/>
  <c r="AT63" i="4"/>
  <c r="Z98" i="4" s="1"/>
  <c r="AT37" i="4"/>
  <c r="Z97" i="4" s="1"/>
  <c r="AU61" i="4"/>
  <c r="AA90" i="4" s="1"/>
  <c r="AU35" i="4"/>
  <c r="AA89" i="4" s="1"/>
  <c r="D35" i="4" s="1"/>
  <c r="BB54" i="4"/>
  <c r="AH62" i="4" s="1"/>
  <c r="BB28" i="4"/>
  <c r="AH61" i="4" s="1"/>
  <c r="K28" i="4" s="1"/>
  <c r="AW98" i="4"/>
  <c r="AC32" i="4" s="1"/>
  <c r="AW72" i="4"/>
  <c r="AC31" i="4" s="1"/>
  <c r="AW46" i="4"/>
  <c r="AC30" i="4" s="1"/>
  <c r="AW20" i="4"/>
  <c r="AC29" i="4" s="1"/>
  <c r="BF47" i="4"/>
  <c r="AL34" i="4" s="1"/>
  <c r="BF21" i="4"/>
  <c r="AL33" i="4" s="1"/>
  <c r="O21" i="4" s="1"/>
  <c r="BF44" i="4"/>
  <c r="AL22" i="4" s="1"/>
  <c r="BF18" i="4"/>
  <c r="AL21" i="4" s="1"/>
  <c r="O18" i="4" s="1"/>
  <c r="BA44" i="4"/>
  <c r="AG22" i="4" s="1"/>
  <c r="BA18" i="4"/>
  <c r="AG21" i="4" s="1"/>
  <c r="J18" i="4" s="1"/>
  <c r="AZ46" i="4"/>
  <c r="AF30" i="4" s="1"/>
  <c r="AZ20" i="4"/>
  <c r="AF29" i="4" s="1"/>
  <c r="I20" i="4" s="1"/>
  <c r="BB52" i="4"/>
  <c r="AH54" i="4" s="1"/>
  <c r="BB26" i="4"/>
  <c r="AH53" i="4" s="1"/>
  <c r="K26" i="4" s="1"/>
  <c r="AU51" i="4"/>
  <c r="AA50" i="4" s="1"/>
  <c r="AU25" i="4"/>
  <c r="AA49" i="4" s="1"/>
  <c r="D25" i="4" s="1"/>
  <c r="AX84" i="4"/>
  <c r="AD79" i="4" s="1"/>
  <c r="AX58" i="4"/>
  <c r="AD78" i="4" s="1"/>
  <c r="AX110" i="4"/>
  <c r="AD80" i="4" s="1"/>
  <c r="AX32" i="4"/>
  <c r="AD77" i="4" s="1"/>
  <c r="AY53" i="4"/>
  <c r="AE58" i="4" s="1"/>
  <c r="AY27" i="4"/>
  <c r="AE57" i="4" s="1"/>
  <c r="H27" i="4" s="1"/>
  <c r="AU49" i="4"/>
  <c r="AA42" i="4" s="1"/>
  <c r="AU23" i="4"/>
  <c r="AA41" i="4" s="1"/>
  <c r="D23" i="4" s="1"/>
  <c r="BF54" i="4"/>
  <c r="AL62" i="4" s="1"/>
  <c r="BF28" i="4"/>
  <c r="AL61" i="4" s="1"/>
  <c r="O28" i="4" s="1"/>
  <c r="AT96" i="4"/>
  <c r="Z24" i="4" s="1"/>
  <c r="AT70" i="4"/>
  <c r="Z23" i="4" s="1"/>
  <c r="AT44" i="4"/>
  <c r="Z22" i="4" s="1"/>
  <c r="AT18" i="4"/>
  <c r="Z21" i="4" s="1"/>
  <c r="BB48" i="4"/>
  <c r="AH38" i="4" s="1"/>
  <c r="BB22" i="4"/>
  <c r="AH37" i="4" s="1"/>
  <c r="K22" i="4" s="1"/>
  <c r="BD107" i="4"/>
  <c r="AJ68" i="4" s="1"/>
  <c r="BD81" i="4"/>
  <c r="AJ67" i="4" s="1"/>
  <c r="BD55" i="4"/>
  <c r="AJ66" i="4" s="1"/>
  <c r="BD29" i="4"/>
  <c r="AJ65" i="4" s="1"/>
  <c r="AX80" i="4"/>
  <c r="AD63" i="4" s="1"/>
  <c r="AX54" i="4"/>
  <c r="AD62" i="4" s="1"/>
  <c r="AX106" i="4"/>
  <c r="AD64" i="4" s="1"/>
  <c r="AX28" i="4"/>
  <c r="AD61" i="4" s="1"/>
  <c r="AV44" i="4"/>
  <c r="AB22" i="4" s="1"/>
  <c r="AV18" i="4"/>
  <c r="AB21" i="4" s="1"/>
  <c r="E18" i="4" s="1"/>
  <c r="BD100" i="4"/>
  <c r="AJ40" i="4" s="1"/>
  <c r="BD74" i="4"/>
  <c r="AJ39" i="4" s="1"/>
  <c r="BD48" i="4"/>
  <c r="AJ38" i="4" s="1"/>
  <c r="BD22" i="4"/>
  <c r="AJ37" i="4" s="1"/>
  <c r="AY54" i="4"/>
  <c r="AE62" i="4" s="1"/>
  <c r="AY28" i="4"/>
  <c r="AE61" i="4" s="1"/>
  <c r="H28" i="4" s="1"/>
  <c r="BC103" i="4"/>
  <c r="AI52" i="4" s="1"/>
  <c r="BC77" i="4"/>
  <c r="AI51" i="4" s="1"/>
  <c r="BC51" i="4"/>
  <c r="AI50" i="4" s="1"/>
  <c r="BC25" i="4"/>
  <c r="AI49" i="4" s="1"/>
  <c r="AZ57" i="4"/>
  <c r="AF74" i="4" s="1"/>
  <c r="AZ31" i="4"/>
  <c r="AF73" i="4" s="1"/>
  <c r="I31" i="4" s="1"/>
  <c r="AS103" i="4"/>
  <c r="Y52" i="4" s="1"/>
  <c r="AS77" i="4"/>
  <c r="Y51" i="4" s="1"/>
  <c r="AS51" i="4"/>
  <c r="Y50" i="4" s="1"/>
  <c r="AS25" i="4"/>
  <c r="Y49" i="4" s="1"/>
  <c r="AS81" i="4"/>
  <c r="Y67" i="4" s="1"/>
  <c r="AS107" i="4"/>
  <c r="Y68" i="4" s="1"/>
  <c r="AS55" i="4"/>
  <c r="Y66" i="4" s="1"/>
  <c r="AS29" i="4"/>
  <c r="Y65" i="4" s="1"/>
  <c r="BA59" i="4"/>
  <c r="AG82" i="4" s="1"/>
  <c r="BA33" i="4"/>
  <c r="AG81" i="4" s="1"/>
  <c r="J33" i="4" s="1"/>
  <c r="AS85" i="4"/>
  <c r="Y83" i="4" s="1"/>
  <c r="AS111" i="4"/>
  <c r="Y84" i="4" s="1"/>
  <c r="AS59" i="4"/>
  <c r="Y82" i="4" s="1"/>
  <c r="AS33" i="4"/>
  <c r="Y81" i="4" s="1"/>
  <c r="AW102" i="4"/>
  <c r="AC48" i="4" s="1"/>
  <c r="AW76" i="4"/>
  <c r="AC47" i="4" s="1"/>
  <c r="AW50" i="4"/>
  <c r="AC46" i="4" s="1"/>
  <c r="AW24" i="4"/>
  <c r="AC45" i="4" s="1"/>
  <c r="AW80" i="4"/>
  <c r="AC63" i="4" s="1"/>
  <c r="AW54" i="4"/>
  <c r="AC62" i="4" s="1"/>
  <c r="AW106" i="4"/>
  <c r="AC64" i="4" s="1"/>
  <c r="AW28" i="4"/>
  <c r="AC61" i="4" s="1"/>
  <c r="AW84" i="4"/>
  <c r="AC79" i="4" s="1"/>
  <c r="AW110" i="4"/>
  <c r="AC80" i="4" s="1"/>
  <c r="AW58" i="4"/>
  <c r="AC78" i="4" s="1"/>
  <c r="AW32" i="4"/>
  <c r="AC77" i="4" s="1"/>
  <c r="AZ58" i="4"/>
  <c r="AF78" i="4" s="1"/>
  <c r="AZ32" i="4"/>
  <c r="AF77" i="4" s="1"/>
  <c r="I32" i="4" s="1"/>
  <c r="BD113" i="4"/>
  <c r="AJ92" i="4" s="1"/>
  <c r="BD61" i="4"/>
  <c r="AJ90" i="4" s="1"/>
  <c r="BD87" i="4"/>
  <c r="AJ91" i="4" s="1"/>
  <c r="BD35" i="4"/>
  <c r="AJ89" i="4" s="1"/>
  <c r="BE59" i="4"/>
  <c r="AK82" i="4" s="1"/>
  <c r="BE33" i="4"/>
  <c r="AK81" i="4" s="1"/>
  <c r="N33" i="4" s="1"/>
  <c r="BE63" i="4"/>
  <c r="AK98" i="4" s="1"/>
  <c r="BE37" i="4"/>
  <c r="AK97" i="4" s="1"/>
  <c r="N37" i="4" s="1"/>
  <c r="BF63" i="4"/>
  <c r="AL98" i="4" s="1"/>
  <c r="BF37" i="4"/>
  <c r="AL97" i="4" s="1"/>
  <c r="O37" i="4" s="1"/>
  <c r="AZ62" i="4"/>
  <c r="AF94" i="4" s="1"/>
  <c r="AZ36" i="4"/>
  <c r="AF93" i="4" s="1"/>
  <c r="I36" i="4" s="1"/>
  <c r="BA63" i="4"/>
  <c r="AG98" i="4" s="1"/>
  <c r="BA37" i="4"/>
  <c r="AG97" i="4" s="1"/>
  <c r="J37" i="4" s="1"/>
  <c r="BB63" i="4"/>
  <c r="AH98" i="4" s="1"/>
  <c r="BB37" i="4"/>
  <c r="AH97" i="4" s="1"/>
  <c r="K37" i="4" s="1"/>
  <c r="BC113" i="4"/>
  <c r="AI92" i="4" s="1"/>
  <c r="BC87" i="4"/>
  <c r="AI91" i="4" s="1"/>
  <c r="BC61" i="4"/>
  <c r="AI90" i="4" s="1"/>
  <c r="BC35" i="4"/>
  <c r="AI89" i="4" s="1"/>
  <c r="BC104" i="4"/>
  <c r="AI56" i="4" s="1"/>
  <c r="BC78" i="4"/>
  <c r="AI55" i="4" s="1"/>
  <c r="BC52" i="4"/>
  <c r="AI54" i="4" s="1"/>
  <c r="BC26" i="4"/>
  <c r="AI53" i="4" s="1"/>
  <c r="AT99" i="4"/>
  <c r="Z36" i="4" s="1"/>
  <c r="AT73" i="4"/>
  <c r="Z35" i="4" s="1"/>
  <c r="AT47" i="4"/>
  <c r="Z34" i="4" s="1"/>
  <c r="AT21" i="4"/>
  <c r="Z33" i="4" s="1"/>
  <c r="AS99" i="4"/>
  <c r="Y36" i="4" s="1"/>
  <c r="AS73" i="4"/>
  <c r="Y35" i="4" s="1"/>
  <c r="AS47" i="4"/>
  <c r="Y34" i="4" s="1"/>
  <c r="AS21" i="4"/>
  <c r="Y33" i="4" s="1"/>
  <c r="AU44" i="4"/>
  <c r="AA22" i="4" s="1"/>
  <c r="AU18" i="4"/>
  <c r="AA21" i="4" s="1"/>
  <c r="D18" i="4" s="1"/>
  <c r="BB49" i="4"/>
  <c r="AH42" i="4" s="1"/>
  <c r="BB23" i="4"/>
  <c r="AH41" i="4" s="1"/>
  <c r="K23" i="4" s="1"/>
  <c r="BF45" i="4"/>
  <c r="AL26" i="4" s="1"/>
  <c r="BF19" i="4"/>
  <c r="AL25" i="4" s="1"/>
  <c r="O19" i="4" s="1"/>
  <c r="AV53" i="4"/>
  <c r="AB58" i="4" s="1"/>
  <c r="AV27" i="4"/>
  <c r="AB57" i="4" s="1"/>
  <c r="E27" i="4" s="1"/>
  <c r="BF51" i="4"/>
  <c r="AL50" i="4" s="1"/>
  <c r="BF25" i="4"/>
  <c r="AL49" i="4" s="1"/>
  <c r="O25" i="4" s="1"/>
  <c r="AY48" i="4"/>
  <c r="AE38" i="4" s="1"/>
  <c r="AY22" i="4"/>
  <c r="AE37" i="4" s="1"/>
  <c r="H22" i="4" s="1"/>
  <c r="AT106" i="4"/>
  <c r="Z64" i="4" s="1"/>
  <c r="AT80" i="4"/>
  <c r="Z63" i="4" s="1"/>
  <c r="AT54" i="4"/>
  <c r="Z62" i="4" s="1"/>
  <c r="AT28" i="4"/>
  <c r="Z61" i="4" s="1"/>
  <c r="BF49" i="4"/>
  <c r="AL42" i="4" s="1"/>
  <c r="BF23" i="4"/>
  <c r="AL41" i="4" s="1"/>
  <c r="O23" i="4" s="1"/>
  <c r="BC81" i="4"/>
  <c r="AI67" i="4" s="1"/>
  <c r="BC107" i="4"/>
  <c r="AI68" i="4" s="1"/>
  <c r="BC55" i="4"/>
  <c r="AI66" i="4" s="1"/>
  <c r="BC29" i="4"/>
  <c r="AI65" i="4" s="1"/>
  <c r="BB44" i="4"/>
  <c r="AH22" i="4" s="1"/>
  <c r="BB18" i="4"/>
  <c r="AH21" i="4" s="1"/>
  <c r="K18" i="4" s="1"/>
  <c r="AV49" i="4"/>
  <c r="AB42" i="4" s="1"/>
  <c r="AV23" i="4"/>
  <c r="AB41" i="4" s="1"/>
  <c r="E23" i="4" s="1"/>
  <c r="BB56" i="4"/>
  <c r="AH70" i="4" s="1"/>
  <c r="BB30" i="4"/>
  <c r="AH69" i="4" s="1"/>
  <c r="K30" i="4" s="1"/>
  <c r="AU55" i="4"/>
  <c r="AA66" i="4" s="1"/>
  <c r="AU29" i="4"/>
  <c r="AA65" i="4" s="1"/>
  <c r="D29" i="4" s="1"/>
  <c r="BD96" i="4"/>
  <c r="AJ24" i="4" s="1"/>
  <c r="BD70" i="4"/>
  <c r="AJ23" i="4" s="1"/>
  <c r="BD44" i="4"/>
  <c r="AJ22" i="4" s="1"/>
  <c r="BD18" i="4"/>
  <c r="AJ21" i="4" s="1"/>
  <c r="AY49" i="4"/>
  <c r="AE42" i="4" s="1"/>
  <c r="AY23" i="4"/>
  <c r="AE41" i="4" s="1"/>
  <c r="H23" i="4" s="1"/>
  <c r="AV55" i="4"/>
  <c r="AB66" i="4" s="1"/>
  <c r="AV29" i="4"/>
  <c r="AB65" i="4" s="1"/>
  <c r="E29" i="4" s="1"/>
  <c r="AZ52" i="4"/>
  <c r="AF54" i="4" s="1"/>
  <c r="AZ26" i="4"/>
  <c r="AF53" i="4" s="1"/>
  <c r="I26" i="4" s="1"/>
  <c r="AT110" i="4"/>
  <c r="Z80" i="4" s="1"/>
  <c r="AT84" i="4"/>
  <c r="Z79" i="4" s="1"/>
  <c r="AT58" i="4"/>
  <c r="Z78" i="4" s="1"/>
  <c r="AT32" i="4"/>
  <c r="Z77" i="4" s="1"/>
  <c r="BA51" i="4"/>
  <c r="AG50" i="4" s="1"/>
  <c r="BA25" i="4"/>
  <c r="AG49" i="4" s="1"/>
  <c r="J25" i="4" s="1"/>
  <c r="BA55" i="4"/>
  <c r="AG66" i="4" s="1"/>
  <c r="BA29" i="4"/>
  <c r="AG65" i="4" s="1"/>
  <c r="J29" i="4" s="1"/>
  <c r="AX112" i="4"/>
  <c r="AD88" i="4" s="1"/>
  <c r="AX86" i="4"/>
  <c r="AD87" i="4" s="1"/>
  <c r="AX60" i="4"/>
  <c r="AD86" i="4" s="1"/>
  <c r="AX34" i="4"/>
  <c r="AD85" i="4" s="1"/>
  <c r="BA60" i="4"/>
  <c r="AG86" i="4" s="1"/>
  <c r="BA34" i="4"/>
  <c r="AG85" i="4" s="1"/>
  <c r="J34" i="4" s="1"/>
  <c r="BE50" i="4"/>
  <c r="AK46" i="4" s="1"/>
  <c r="BE24" i="4"/>
  <c r="AK45" i="4" s="1"/>
  <c r="N24" i="4" s="1"/>
  <c r="BE54" i="4"/>
  <c r="AK62" i="4" s="1"/>
  <c r="BE28" i="4"/>
  <c r="AK61" i="4" s="1"/>
  <c r="N28" i="4" s="1"/>
  <c r="BE58" i="4"/>
  <c r="AK78" i="4" s="1"/>
  <c r="BE32" i="4"/>
  <c r="AK77" i="4" s="1"/>
  <c r="N32" i="4" s="1"/>
  <c r="AZ59" i="4"/>
  <c r="AF82" i="4" s="1"/>
  <c r="AZ33" i="4"/>
  <c r="AF81" i="4" s="1"/>
  <c r="I33" i="4" s="1"/>
  <c r="AV62" i="4"/>
  <c r="AB94" i="4" s="1"/>
  <c r="AV36" i="4"/>
  <c r="AB93" i="4" s="1"/>
  <c r="E36" i="4" s="1"/>
  <c r="AW112" i="4"/>
  <c r="AC88" i="4" s="1"/>
  <c r="AW86" i="4"/>
  <c r="AC87" i="4" s="1"/>
  <c r="AW60" i="4"/>
  <c r="AC86" i="4" s="1"/>
  <c r="AW34" i="4"/>
  <c r="AC85" i="4" s="1"/>
  <c r="AW116" i="4"/>
  <c r="AC104" i="4" s="1"/>
  <c r="AW90" i="4"/>
  <c r="AC103" i="4" s="1"/>
  <c r="AW64" i="4"/>
  <c r="AC102" i="4" s="1"/>
  <c r="AW38" i="4"/>
  <c r="AC101" i="4" s="1"/>
  <c r="AX116" i="4"/>
  <c r="AD104" i="4" s="1"/>
  <c r="AX90" i="4"/>
  <c r="AD103" i="4" s="1"/>
  <c r="AX64" i="4"/>
  <c r="AD102" i="4" s="1"/>
  <c r="AX38" i="4"/>
  <c r="AD101" i="4" s="1"/>
  <c r="AZ63" i="4"/>
  <c r="AF98" i="4" s="1"/>
  <c r="AZ37" i="4"/>
  <c r="AF97" i="4" s="1"/>
  <c r="I37" i="4" s="1"/>
  <c r="AS116" i="4"/>
  <c r="Y104" i="4" s="1"/>
  <c r="AS90" i="4"/>
  <c r="Y103" i="4" s="1"/>
  <c r="AS64" i="4"/>
  <c r="Y102" i="4" s="1"/>
  <c r="AS38" i="4"/>
  <c r="Y101" i="4" s="1"/>
  <c r="AT116" i="4"/>
  <c r="Z104" i="4" s="1"/>
  <c r="AT90" i="4"/>
  <c r="Z103" i="4" s="1"/>
  <c r="AT64" i="4"/>
  <c r="Z102" i="4" s="1"/>
  <c r="AT38" i="4"/>
  <c r="Z101" i="4" s="1"/>
  <c r="AU36" i="4"/>
  <c r="AA93" i="4" s="1"/>
  <c r="D36" i="4" s="1"/>
  <c r="AU62" i="4"/>
  <c r="AA94" i="4" s="1"/>
  <c r="BC100" i="4"/>
  <c r="AI40" i="4" s="1"/>
  <c r="BC74" i="4"/>
  <c r="AI39" i="4" s="1"/>
  <c r="BC48" i="4"/>
  <c r="AI38" i="4" s="1"/>
  <c r="BC22" i="4"/>
  <c r="AI37" i="4" s="1"/>
  <c r="BB50" i="4"/>
  <c r="AH46" i="4" s="1"/>
  <c r="BB24" i="4"/>
  <c r="AH45" i="4" s="1"/>
  <c r="K24" i="4" s="1"/>
  <c r="AV57" i="4"/>
  <c r="AB74" i="4" s="1"/>
  <c r="AV31" i="4"/>
  <c r="AB73" i="4" s="1"/>
  <c r="E31" i="4" s="1"/>
  <c r="BF55" i="4"/>
  <c r="AL66" i="4" s="1"/>
  <c r="BF29" i="4"/>
  <c r="AL65" i="4" s="1"/>
  <c r="O29" i="4" s="1"/>
  <c r="AV45" i="4"/>
  <c r="AB26" i="4" s="1"/>
  <c r="AV19" i="4"/>
  <c r="AB25" i="4" s="1"/>
  <c r="E19" i="4" s="1"/>
  <c r="AT102" i="4"/>
  <c r="Z48" i="4" s="1"/>
  <c r="AT76" i="4"/>
  <c r="Z47" i="4" s="1"/>
  <c r="AT50" i="4"/>
  <c r="Z46" i="4" s="1"/>
  <c r="AT24" i="4"/>
  <c r="Z45" i="4" s="1"/>
  <c r="AT108" i="4"/>
  <c r="Z72" i="4" s="1"/>
  <c r="AT82" i="4"/>
  <c r="Z71" i="4" s="1"/>
  <c r="AT56" i="4"/>
  <c r="Z70" i="4" s="1"/>
  <c r="AT30" i="4"/>
  <c r="Z69" i="4" s="1"/>
  <c r="AU53" i="4"/>
  <c r="AA58" i="4" s="1"/>
  <c r="AU27" i="4"/>
  <c r="AA57" i="4" s="1"/>
  <c r="D27" i="4" s="1"/>
  <c r="AS100" i="4"/>
  <c r="Y40" i="4" s="1"/>
  <c r="AS74" i="4"/>
  <c r="Y39" i="4" s="1"/>
  <c r="AS48" i="4"/>
  <c r="Y38" i="4" s="1"/>
  <c r="AS22" i="4"/>
  <c r="Y37" i="4" s="1"/>
  <c r="AS104" i="4"/>
  <c r="Y56" i="4" s="1"/>
  <c r="AS78" i="4"/>
  <c r="Y55" i="4" s="1"/>
  <c r="AS52" i="4"/>
  <c r="Y54" i="4" s="1"/>
  <c r="AS26" i="4"/>
  <c r="Y53" i="4" s="1"/>
  <c r="AS108" i="4"/>
  <c r="Y72" i="4" s="1"/>
  <c r="AS82" i="4"/>
  <c r="Y71" i="4" s="1"/>
  <c r="AS56" i="4"/>
  <c r="Y70" i="4" s="1"/>
  <c r="AS30" i="4"/>
  <c r="Y69" i="4" s="1"/>
  <c r="BB59" i="4"/>
  <c r="AH82" i="4" s="1"/>
  <c r="BB33" i="4"/>
  <c r="AH81" i="4" s="1"/>
  <c r="K33" i="4" s="1"/>
  <c r="AW99" i="4"/>
  <c r="AC36" i="4" s="1"/>
  <c r="AW73" i="4"/>
  <c r="AC35" i="4" s="1"/>
  <c r="AW47" i="4"/>
  <c r="AC34" i="4" s="1"/>
  <c r="AW21" i="4"/>
  <c r="AC33" i="4" s="1"/>
  <c r="AW77" i="4"/>
  <c r="AC51" i="4" s="1"/>
  <c r="AW103" i="4"/>
  <c r="AC52" i="4" s="1"/>
  <c r="AW51" i="4"/>
  <c r="AC50" i="4" s="1"/>
  <c r="AW25" i="4"/>
  <c r="AC49" i="4" s="1"/>
  <c r="AW107" i="4"/>
  <c r="AC68" i="4" s="1"/>
  <c r="AW81" i="4"/>
  <c r="AC67" i="4" s="1"/>
  <c r="AW55" i="4"/>
  <c r="AC66" i="4" s="1"/>
  <c r="AW29" i="4"/>
  <c r="AC65" i="4" s="1"/>
  <c r="AT85" i="4"/>
  <c r="Z83" i="4" s="1"/>
  <c r="AT111" i="4"/>
  <c r="Z84" i="4" s="1"/>
  <c r="AT59" i="4"/>
  <c r="Z82" i="4" s="1"/>
  <c r="AT33" i="4"/>
  <c r="Z81" i="4" s="1"/>
  <c r="AT112" i="4"/>
  <c r="Z88" i="4" s="1"/>
  <c r="AT86" i="4"/>
  <c r="Z87" i="4" s="1"/>
  <c r="AT60" i="4"/>
  <c r="Z86" i="4" s="1"/>
  <c r="AT34" i="4"/>
  <c r="Z85" i="4" s="1"/>
  <c r="BD88" i="4"/>
  <c r="AJ95" i="4" s="1"/>
  <c r="BD114" i="4"/>
  <c r="AJ96" i="4" s="1"/>
  <c r="BD62" i="4"/>
  <c r="AJ94" i="4" s="1"/>
  <c r="BD36" i="4"/>
  <c r="AJ93" i="4" s="1"/>
  <c r="BE60" i="4"/>
  <c r="AK86" i="4" s="1"/>
  <c r="BE34" i="4"/>
  <c r="AK85" i="4" s="1"/>
  <c r="N34" i="4" s="1"/>
  <c r="BE64" i="4"/>
  <c r="AK102" i="4" s="1"/>
  <c r="BE38" i="4"/>
  <c r="AK101" i="4" s="1"/>
  <c r="N38" i="4" s="1"/>
  <c r="BF64" i="4"/>
  <c r="AL102" i="4" s="1"/>
  <c r="BF38" i="4"/>
  <c r="AL101" i="4" s="1"/>
  <c r="O38" i="4" s="1"/>
  <c r="AZ38" i="4"/>
  <c r="AF101" i="4" s="1"/>
  <c r="I38" i="4" s="1"/>
  <c r="AZ64" i="4"/>
  <c r="AF102" i="4" s="1"/>
  <c r="BA64" i="4"/>
  <c r="AG102" i="4" s="1"/>
  <c r="BA38" i="4"/>
  <c r="AG101" i="4" s="1"/>
  <c r="J38" i="4" s="1"/>
  <c r="BB64" i="4"/>
  <c r="AH102" i="4" s="1"/>
  <c r="BB38" i="4"/>
  <c r="AH101" i="4" s="1"/>
  <c r="K38" i="4" s="1"/>
  <c r="BC88" i="4"/>
  <c r="AI95" i="4" s="1"/>
  <c r="BC114" i="4"/>
  <c r="AI96" i="4" s="1"/>
  <c r="BC62" i="4"/>
  <c r="AI94" i="4" s="1"/>
  <c r="BC36" i="4"/>
  <c r="AI93" i="4" s="1"/>
  <c r="AX95" i="4"/>
  <c r="AD20" i="4" s="1"/>
  <c r="AX69" i="4"/>
  <c r="AD19" i="4" s="1"/>
  <c r="AX43" i="4"/>
  <c r="AD18" i="4" s="1"/>
  <c r="AX17" i="4"/>
  <c r="AD17" i="4" s="1"/>
  <c r="BD80" i="4"/>
  <c r="AJ63" i="4" s="1"/>
  <c r="BD106" i="4"/>
  <c r="AJ64" i="4" s="1"/>
  <c r="BD54" i="4"/>
  <c r="AJ62" i="4" s="1"/>
  <c r="BD28" i="4"/>
  <c r="AJ61" i="4" s="1"/>
  <c r="BF46" i="4"/>
  <c r="AL30" i="4" s="1"/>
  <c r="BF20" i="4"/>
  <c r="AL29" i="4" s="1"/>
  <c r="O20" i="4" s="1"/>
  <c r="BA47" i="4"/>
  <c r="AG34" i="4" s="1"/>
  <c r="BA21" i="4"/>
  <c r="AG33" i="4" s="1"/>
  <c r="J21" i="4" s="1"/>
  <c r="AS95" i="4"/>
  <c r="Y20" i="4" s="1"/>
  <c r="AS43" i="4"/>
  <c r="Y18" i="4" s="1"/>
  <c r="AS69" i="4"/>
  <c r="Y19" i="4" s="1"/>
  <c r="AS17" i="4"/>
  <c r="Y17" i="4" s="1"/>
  <c r="AZ44" i="4"/>
  <c r="AF22" i="4" s="1"/>
  <c r="AZ18" i="4"/>
  <c r="AF21" i="4" s="1"/>
  <c r="I18" i="4" s="1"/>
  <c r="AY55" i="4"/>
  <c r="AE66" i="4" s="1"/>
  <c r="AY29" i="4"/>
  <c r="AE65" i="4" s="1"/>
  <c r="H29" i="4" s="1"/>
  <c r="AX105" i="4"/>
  <c r="AD60" i="4" s="1"/>
  <c r="AX79" i="4"/>
  <c r="AD59" i="4" s="1"/>
  <c r="AX53" i="4"/>
  <c r="AD58" i="4" s="1"/>
  <c r="AX27" i="4"/>
  <c r="AD57" i="4" s="1"/>
  <c r="BD101" i="4"/>
  <c r="AJ44" i="4" s="1"/>
  <c r="BD75" i="4"/>
  <c r="AJ43" i="4" s="1"/>
  <c r="BD49" i="4"/>
  <c r="AJ42" i="4" s="1"/>
  <c r="BD23" i="4"/>
  <c r="AJ41" i="4" s="1"/>
  <c r="BB55" i="4"/>
  <c r="AH66" i="4" s="1"/>
  <c r="BB29" i="4"/>
  <c r="AH65" i="4" s="1"/>
  <c r="K29" i="4" s="1"/>
  <c r="AX103" i="4"/>
  <c r="AD52" i="4" s="1"/>
  <c r="AX77" i="4"/>
  <c r="AD51" i="4" s="1"/>
  <c r="AX51" i="4"/>
  <c r="AD50" i="4" s="1"/>
  <c r="AX25" i="4"/>
  <c r="AD49" i="4" s="1"/>
  <c r="AU57" i="4"/>
  <c r="AA74" i="4" s="1"/>
  <c r="AU31" i="4"/>
  <c r="AA73" i="4" s="1"/>
  <c r="D31" i="4" s="1"/>
  <c r="BB45" i="4"/>
  <c r="AH26" i="4" s="1"/>
  <c r="BB19" i="4"/>
  <c r="AH25" i="4" s="1"/>
  <c r="K19" i="4" s="1"/>
  <c r="AY51" i="4"/>
  <c r="AE50" i="4" s="1"/>
  <c r="AY25" i="4"/>
  <c r="AE49" i="4" s="1"/>
  <c r="H25" i="4" s="1"/>
  <c r="BC84" i="4"/>
  <c r="AI79" i="4" s="1"/>
  <c r="BC110" i="4"/>
  <c r="AI80" i="4" s="1"/>
  <c r="BC58" i="4"/>
  <c r="AI78" i="4" s="1"/>
  <c r="BC32" i="4"/>
  <c r="AI77" i="4" s="1"/>
  <c r="BC108" i="4"/>
  <c r="AI72" i="4" s="1"/>
  <c r="BC82" i="4"/>
  <c r="AI71" i="4" s="1"/>
  <c r="BC56" i="4"/>
  <c r="AI70" i="4" s="1"/>
  <c r="BC30" i="4"/>
  <c r="AI69" i="4" s="1"/>
  <c r="BD97" i="4"/>
  <c r="AJ28" i="4" s="1"/>
  <c r="BD71" i="4"/>
  <c r="AJ27" i="4" s="1"/>
  <c r="BD45" i="4"/>
  <c r="AJ26" i="4" s="1"/>
  <c r="BD19" i="4"/>
  <c r="AJ25" i="4" s="1"/>
  <c r="BD102" i="4"/>
  <c r="AJ48" i="4" s="1"/>
  <c r="BD76" i="4"/>
  <c r="AJ47" i="4" s="1"/>
  <c r="BD50" i="4"/>
  <c r="AJ46" i="4" s="1"/>
  <c r="BD24" i="4"/>
  <c r="AJ45" i="4" s="1"/>
  <c r="BD108" i="4"/>
  <c r="AJ72" i="4" s="1"/>
  <c r="BD82" i="4"/>
  <c r="AJ71" i="4" s="1"/>
  <c r="BD56" i="4"/>
  <c r="AJ70" i="4" s="1"/>
  <c r="BD30" i="4"/>
  <c r="AJ69" i="4" s="1"/>
  <c r="BF53" i="4"/>
  <c r="AL58" i="4" s="1"/>
  <c r="BF27" i="4"/>
  <c r="AL57" i="4" s="1"/>
  <c r="O27" i="4" s="1"/>
  <c r="BA48" i="4"/>
  <c r="AG38" i="4" s="1"/>
  <c r="BA22" i="4"/>
  <c r="AG37" i="4" s="1"/>
  <c r="J22" i="4" s="1"/>
  <c r="BA52" i="4"/>
  <c r="AG54" i="4" s="1"/>
  <c r="BA26" i="4"/>
  <c r="AG53" i="4" s="1"/>
  <c r="J26" i="4" s="1"/>
  <c r="BA56" i="4"/>
  <c r="AG70" i="4" s="1"/>
  <c r="BA30" i="4"/>
  <c r="AG69" i="4" s="1"/>
  <c r="J30" i="4" s="1"/>
  <c r="AY60" i="4"/>
  <c r="AE86" i="4" s="1"/>
  <c r="AY34" i="4"/>
  <c r="AE85" i="4" s="1"/>
  <c r="H34" i="4" s="1"/>
  <c r="BE47" i="4"/>
  <c r="AK34" i="4" s="1"/>
  <c r="BE21" i="4"/>
  <c r="AK33" i="4" s="1"/>
  <c r="N21" i="4" s="1"/>
  <c r="BE51" i="4"/>
  <c r="AK50" i="4" s="1"/>
  <c r="BE25" i="4"/>
  <c r="AK49" i="4" s="1"/>
  <c r="N25" i="4" s="1"/>
  <c r="BE55" i="4"/>
  <c r="AK66" i="4" s="1"/>
  <c r="BE29" i="4"/>
  <c r="AK65" i="4" s="1"/>
  <c r="N29" i="4" s="1"/>
  <c r="BB60" i="4"/>
  <c r="AH86" i="4" s="1"/>
  <c r="BB34" i="4"/>
  <c r="AH85" i="4" s="1"/>
  <c r="K34" i="4" s="1"/>
  <c r="AV59" i="4"/>
  <c r="AB82" i="4" s="1"/>
  <c r="AV33" i="4"/>
  <c r="AB81" i="4" s="1"/>
  <c r="E33" i="4" s="1"/>
  <c r="AV63" i="4"/>
  <c r="AB98" i="4" s="1"/>
  <c r="AV37" i="4"/>
  <c r="AB97" i="4" s="1"/>
  <c r="E37" i="4" s="1"/>
  <c r="AW113" i="4"/>
  <c r="AC92" i="4" s="1"/>
  <c r="AW61" i="4"/>
  <c r="AC90" i="4" s="1"/>
  <c r="AW87" i="4"/>
  <c r="AC91" i="4" s="1"/>
  <c r="AW35" i="4"/>
  <c r="AC89" i="4" s="1"/>
  <c r="AX113" i="4"/>
  <c r="AD92" i="4" s="1"/>
  <c r="AX87" i="4"/>
  <c r="AD91" i="4" s="1"/>
  <c r="AX61" i="4"/>
  <c r="AD90" i="4" s="1"/>
  <c r="AX35" i="4"/>
  <c r="AD89" i="4" s="1"/>
  <c r="AY35" i="4"/>
  <c r="AE89" i="4" s="1"/>
  <c r="H35" i="4" s="1"/>
  <c r="AY61" i="4"/>
  <c r="AE90" i="4" s="1"/>
  <c r="AS87" i="4"/>
  <c r="Y91" i="4" s="1"/>
  <c r="AS113" i="4"/>
  <c r="Y92" i="4" s="1"/>
  <c r="AS61" i="4"/>
  <c r="Y90" i="4" s="1"/>
  <c r="AS35" i="4"/>
  <c r="Y89" i="4" s="1"/>
  <c r="AT87" i="4"/>
  <c r="Z91" i="4" s="1"/>
  <c r="AT113" i="4"/>
  <c r="Z92" i="4" s="1"/>
  <c r="AT61" i="4"/>
  <c r="Z90" i="4" s="1"/>
  <c r="AT35" i="4"/>
  <c r="Z89" i="4" s="1"/>
  <c r="AU59" i="4"/>
  <c r="AA82" i="4" s="1"/>
  <c r="AU33" i="4"/>
  <c r="AA81" i="4" s="1"/>
  <c r="D33" i="4" s="1"/>
  <c r="AU63" i="4"/>
  <c r="AA98" i="4" s="1"/>
  <c r="AU37" i="4"/>
  <c r="AA97" i="4" s="1"/>
  <c r="D37" i="4" s="1"/>
  <c r="BE43" i="4"/>
  <c r="AK18" i="4" s="1"/>
  <c r="BE17" i="4"/>
  <c r="AK17" i="4" s="1"/>
  <c r="N17" i="4" s="1"/>
  <c r="AT97" i="4"/>
  <c r="Z28" i="4" s="1"/>
  <c r="AT71" i="4"/>
  <c r="Z27" i="4" s="1"/>
  <c r="AT45" i="4"/>
  <c r="Z26" i="4" s="1"/>
  <c r="AT19" i="4"/>
  <c r="Z25" i="4" s="1"/>
  <c r="BA46" i="4"/>
  <c r="AG30" i="4" s="1"/>
  <c r="BA20" i="4"/>
  <c r="AG29" i="4" s="1"/>
  <c r="J20" i="4" s="1"/>
  <c r="AV50" i="4"/>
  <c r="AB46" i="4" s="1"/>
  <c r="AV24" i="4"/>
  <c r="AB45" i="4" s="1"/>
  <c r="E24" i="4" s="1"/>
  <c r="BC95" i="4"/>
  <c r="AI20" i="4" s="1"/>
  <c r="BC69" i="4"/>
  <c r="AI19" i="4" s="1"/>
  <c r="BC43" i="4"/>
  <c r="AI18" i="4" s="1"/>
  <c r="BC17" i="4"/>
  <c r="AI17" i="4" s="1"/>
  <c r="AV56" i="4"/>
  <c r="AB70" i="4" s="1"/>
  <c r="AV30" i="4"/>
  <c r="AB69" i="4" s="1"/>
  <c r="E30" i="4" s="1"/>
  <c r="BC80" i="4"/>
  <c r="AI63" i="4" s="1"/>
  <c r="BC106" i="4"/>
  <c r="AI64" i="4" s="1"/>
  <c r="BC54" i="4"/>
  <c r="AI62" i="4" s="1"/>
  <c r="BC28" i="4"/>
  <c r="AI61" i="4" s="1"/>
  <c r="AY50" i="4"/>
  <c r="AE46" i="4" s="1"/>
  <c r="AY24" i="4"/>
  <c r="AE45" i="4" s="1"/>
  <c r="H24" i="4" s="1"/>
  <c r="AY56" i="4"/>
  <c r="AE70" i="4" s="1"/>
  <c r="AY30" i="4"/>
  <c r="AE69" i="4" s="1"/>
  <c r="H30" i="4" s="1"/>
  <c r="AU52" i="4"/>
  <c r="AA54" i="4" s="1"/>
  <c r="AU26" i="4"/>
  <c r="AA53" i="4" s="1"/>
  <c r="D26" i="4" s="1"/>
  <c r="BF57" i="4"/>
  <c r="AL74" i="4" s="1"/>
  <c r="BF31" i="4"/>
  <c r="AL73" i="4" s="1"/>
  <c r="O31" i="4" s="1"/>
  <c r="AT98" i="4"/>
  <c r="Z32" i="4" s="1"/>
  <c r="AT46" i="4"/>
  <c r="Z30" i="4" s="1"/>
  <c r="AT72" i="4"/>
  <c r="Z31" i="4" s="1"/>
  <c r="AT20" i="4"/>
  <c r="Z29" i="4" s="1"/>
  <c r="AV52" i="4"/>
  <c r="AB54" i="4" s="1"/>
  <c r="AV26" i="4"/>
  <c r="AB53" i="4" s="1"/>
  <c r="E26" i="4" s="1"/>
  <c r="BC102" i="4"/>
  <c r="AI48" i="4" s="1"/>
  <c r="BC76" i="4"/>
  <c r="AI47" i="4" s="1"/>
  <c r="BC50" i="4"/>
  <c r="AI46" i="4" s="1"/>
  <c r="BC24" i="4"/>
  <c r="AI45" i="4" s="1"/>
  <c r="AX109" i="4"/>
  <c r="AD76" i="4" s="1"/>
  <c r="AX83" i="4"/>
  <c r="AD75" i="4" s="1"/>
  <c r="AX57" i="4"/>
  <c r="AD74" i="4" s="1"/>
  <c r="AX31" i="4"/>
  <c r="AD73" i="4" s="1"/>
  <c r="AV46" i="4"/>
  <c r="AB30" i="4" s="1"/>
  <c r="AV20" i="4"/>
  <c r="AB29" i="4" s="1"/>
  <c r="E20" i="4" s="1"/>
  <c r="BB51" i="4"/>
  <c r="AH50" i="4" s="1"/>
  <c r="BB25" i="4"/>
  <c r="AH49" i="4" s="1"/>
  <c r="K25" i="4" s="1"/>
  <c r="AY57" i="4"/>
  <c r="AE74" i="4" s="1"/>
  <c r="AY31" i="4"/>
  <c r="AE73" i="4" s="1"/>
  <c r="H31" i="4" s="1"/>
  <c r="AZ54" i="4"/>
  <c r="AF62" i="4" s="1"/>
  <c r="AZ28" i="4"/>
  <c r="AF61" i="4" s="1"/>
  <c r="I28" i="4" s="1"/>
  <c r="AS101" i="4"/>
  <c r="Y44" i="4" s="1"/>
  <c r="AS75" i="4"/>
  <c r="Y43" i="4" s="1"/>
  <c r="AS49" i="4"/>
  <c r="Y42" i="4" s="1"/>
  <c r="AS23" i="4"/>
  <c r="Y41" i="4" s="1"/>
  <c r="AS79" i="4"/>
  <c r="Y59" i="4" s="1"/>
  <c r="AS105" i="4"/>
  <c r="Y60" i="4" s="1"/>
  <c r="AS53" i="4"/>
  <c r="Y58" i="4" s="1"/>
  <c r="AS27" i="4"/>
  <c r="Y57" i="4" s="1"/>
  <c r="AS83" i="4"/>
  <c r="Y75" i="4" s="1"/>
  <c r="AS109" i="4"/>
  <c r="Y76" i="4" s="1"/>
  <c r="AS57" i="4"/>
  <c r="Y74" i="4" s="1"/>
  <c r="AS31" i="4"/>
  <c r="Y73" i="4" s="1"/>
  <c r="BF59" i="4"/>
  <c r="AL82" i="4" s="1"/>
  <c r="BF33" i="4"/>
  <c r="AL81" i="4" s="1"/>
  <c r="O33" i="4" s="1"/>
  <c r="AW100" i="4"/>
  <c r="AC40" i="4" s="1"/>
  <c r="AW74" i="4"/>
  <c r="AC39" i="4" s="1"/>
  <c r="AW48" i="4"/>
  <c r="AC38" i="4" s="1"/>
  <c r="AW22" i="4"/>
  <c r="AC37" i="4" s="1"/>
  <c r="AW104" i="4"/>
  <c r="AC56" i="4" s="1"/>
  <c r="AW78" i="4"/>
  <c r="AC55" i="4" s="1"/>
  <c r="AW52" i="4"/>
  <c r="AC54" i="4" s="1"/>
  <c r="AW26" i="4"/>
  <c r="AC53" i="4" s="1"/>
  <c r="AW108" i="4"/>
  <c r="AC72" i="4" s="1"/>
  <c r="AW82" i="4"/>
  <c r="AC71" i="4" s="1"/>
  <c r="AW56" i="4"/>
  <c r="AC70" i="4" s="1"/>
  <c r="AW30" i="4"/>
  <c r="AC69" i="4" s="1"/>
  <c r="AX111" i="4"/>
  <c r="AD84" i="4" s="1"/>
  <c r="AX85" i="4"/>
  <c r="AD83" i="4" s="1"/>
  <c r="AX59" i="4"/>
  <c r="AD82" i="4" s="1"/>
  <c r="AX33" i="4"/>
  <c r="AD81" i="4" s="1"/>
  <c r="BD59" i="4"/>
  <c r="AJ82" i="4" s="1"/>
  <c r="BD111" i="4"/>
  <c r="AJ84" i="4" s="1"/>
  <c r="BD85" i="4"/>
  <c r="AJ83" i="4" s="1"/>
  <c r="BD33" i="4"/>
  <c r="AJ81" i="4" s="1"/>
  <c r="BD115" i="4"/>
  <c r="AJ100" i="4" s="1"/>
  <c r="BD63" i="4"/>
  <c r="AJ98" i="4" s="1"/>
  <c r="BD89" i="4"/>
  <c r="AJ99" i="4" s="1"/>
  <c r="BD37" i="4"/>
  <c r="AJ97" i="4" s="1"/>
  <c r="M37" i="4" s="1"/>
  <c r="BE61" i="4"/>
  <c r="AK90" i="4" s="1"/>
  <c r="BE35" i="4"/>
  <c r="AK89" i="4" s="1"/>
  <c r="N35" i="4" s="1"/>
  <c r="BF61" i="4"/>
  <c r="AL90" i="4" s="1"/>
  <c r="BF35" i="4"/>
  <c r="AL89" i="4" s="1"/>
  <c r="O35" i="4" s="1"/>
  <c r="AY36" i="4"/>
  <c r="AE93" i="4" s="1"/>
  <c r="H36" i="4" s="1"/>
  <c r="AY62" i="4"/>
  <c r="AE94" i="4" s="1"/>
  <c r="BA61" i="4"/>
  <c r="AG90" i="4" s="1"/>
  <c r="BA35" i="4"/>
  <c r="AG89" i="4" s="1"/>
  <c r="J35" i="4" s="1"/>
  <c r="BB61" i="4"/>
  <c r="AH90" i="4" s="1"/>
  <c r="BB35" i="4"/>
  <c r="AH89" i="4" s="1"/>
  <c r="K35" i="4" s="1"/>
  <c r="BC85" i="4"/>
  <c r="AI83" i="4" s="1"/>
  <c r="BC111" i="4"/>
  <c r="AI84" i="4" s="1"/>
  <c r="BC59" i="4"/>
  <c r="AI82" i="4" s="1"/>
  <c r="BC33" i="4"/>
  <c r="AI81" i="4" s="1"/>
  <c r="BC89" i="4"/>
  <c r="AI99" i="4" s="1"/>
  <c r="BC115" i="4"/>
  <c r="AI100" i="4" s="1"/>
  <c r="BC63" i="4"/>
  <c r="AI98" i="4" s="1"/>
  <c r="BC37" i="4"/>
  <c r="AI97" i="4" s="1"/>
  <c r="AA95" i="3"/>
  <c r="AB95" i="3"/>
  <c r="AE95" i="3"/>
  <c r="AF95" i="3"/>
  <c r="AG95" i="3"/>
  <c r="AH95" i="3"/>
  <c r="AK95" i="3"/>
  <c r="AL95" i="3"/>
  <c r="AA96" i="3"/>
  <c r="AB96" i="3"/>
  <c r="AE96" i="3"/>
  <c r="AF96" i="3"/>
  <c r="AG96" i="3"/>
  <c r="AH96" i="3"/>
  <c r="AK96" i="3"/>
  <c r="AL96" i="3"/>
  <c r="AA99" i="3"/>
  <c r="AB99" i="3"/>
  <c r="AE99" i="3"/>
  <c r="AF99" i="3"/>
  <c r="AG99" i="3"/>
  <c r="AH99" i="3"/>
  <c r="AK99" i="3"/>
  <c r="AL99" i="3"/>
  <c r="AA100" i="3"/>
  <c r="AB100" i="3"/>
  <c r="AE100" i="3"/>
  <c r="AF100" i="3"/>
  <c r="AG100" i="3"/>
  <c r="AH100" i="3"/>
  <c r="AK100" i="3"/>
  <c r="AL100" i="3"/>
  <c r="AA103" i="3"/>
  <c r="AB103" i="3"/>
  <c r="AE103" i="3"/>
  <c r="AF103" i="3"/>
  <c r="AG103" i="3"/>
  <c r="AH103" i="3"/>
  <c r="AK103" i="3"/>
  <c r="AL103" i="3"/>
  <c r="AA104" i="3"/>
  <c r="AB104" i="3"/>
  <c r="AE104" i="3"/>
  <c r="AF104" i="3"/>
  <c r="AG104" i="3"/>
  <c r="AH104" i="3"/>
  <c r="AK104" i="3"/>
  <c r="AL104" i="3"/>
  <c r="AA87" i="3"/>
  <c r="AB87" i="3"/>
  <c r="AE87" i="3"/>
  <c r="AF87" i="3"/>
  <c r="AG87" i="3"/>
  <c r="AH87" i="3"/>
  <c r="AK87" i="3"/>
  <c r="AL87" i="3"/>
  <c r="AA88" i="3"/>
  <c r="AB88" i="3"/>
  <c r="AE88" i="3"/>
  <c r="AF88" i="3"/>
  <c r="AG88" i="3"/>
  <c r="AH88" i="3"/>
  <c r="AK88" i="3"/>
  <c r="AL88" i="3"/>
  <c r="AA91" i="3"/>
  <c r="AB91" i="3"/>
  <c r="AE91" i="3"/>
  <c r="AF91" i="3"/>
  <c r="AG91" i="3"/>
  <c r="AH91" i="3"/>
  <c r="AK91" i="3"/>
  <c r="AL91" i="3"/>
  <c r="AA92" i="3"/>
  <c r="AB92" i="3"/>
  <c r="AE92" i="3"/>
  <c r="AF92" i="3"/>
  <c r="AG92" i="3"/>
  <c r="AH92" i="3"/>
  <c r="AK92" i="3"/>
  <c r="AL92" i="3"/>
  <c r="AA79" i="3"/>
  <c r="AB79" i="3"/>
  <c r="AE79" i="3"/>
  <c r="AF79" i="3"/>
  <c r="AG79" i="3"/>
  <c r="AH79" i="3"/>
  <c r="AK79" i="3"/>
  <c r="AL79" i="3"/>
  <c r="AA80" i="3"/>
  <c r="AB80" i="3"/>
  <c r="AE80" i="3"/>
  <c r="AF80" i="3"/>
  <c r="AG80" i="3"/>
  <c r="AH80" i="3"/>
  <c r="AK80" i="3"/>
  <c r="AL80" i="3"/>
  <c r="AA83" i="3"/>
  <c r="AB83" i="3"/>
  <c r="AE83" i="3"/>
  <c r="AF83" i="3"/>
  <c r="AG83" i="3"/>
  <c r="AH83" i="3"/>
  <c r="AK83" i="3"/>
  <c r="AL83" i="3"/>
  <c r="AA84" i="3"/>
  <c r="AB84" i="3"/>
  <c r="AE84" i="3"/>
  <c r="AF84" i="3"/>
  <c r="AG84" i="3"/>
  <c r="AH84" i="3"/>
  <c r="AK84" i="3"/>
  <c r="AL84" i="3"/>
  <c r="AA71" i="3"/>
  <c r="AB71" i="3"/>
  <c r="AE71" i="3"/>
  <c r="AF71" i="3"/>
  <c r="AG71" i="3"/>
  <c r="AH71" i="3"/>
  <c r="AK71" i="3"/>
  <c r="AL71" i="3"/>
  <c r="AA72" i="3"/>
  <c r="AB72" i="3"/>
  <c r="AE72" i="3"/>
  <c r="AF72" i="3"/>
  <c r="AG72" i="3"/>
  <c r="AH72" i="3"/>
  <c r="AK72" i="3"/>
  <c r="AL72" i="3"/>
  <c r="AA75" i="3"/>
  <c r="AB75" i="3"/>
  <c r="AE75" i="3"/>
  <c r="AF75" i="3"/>
  <c r="AG75" i="3"/>
  <c r="AH75" i="3"/>
  <c r="AK75" i="3"/>
  <c r="AL75" i="3"/>
  <c r="AA76" i="3"/>
  <c r="AB76" i="3"/>
  <c r="AE76" i="3"/>
  <c r="AF76" i="3"/>
  <c r="AG76" i="3"/>
  <c r="AH76" i="3"/>
  <c r="AK76" i="3"/>
  <c r="AL76" i="3"/>
  <c r="AA63" i="3"/>
  <c r="AB63" i="3"/>
  <c r="AE63" i="3"/>
  <c r="AF63" i="3"/>
  <c r="AG63" i="3"/>
  <c r="AH63" i="3"/>
  <c r="AK63" i="3"/>
  <c r="AL63" i="3"/>
  <c r="AA64" i="3"/>
  <c r="AB64" i="3"/>
  <c r="AE64" i="3"/>
  <c r="AF64" i="3"/>
  <c r="AG64" i="3"/>
  <c r="AH64" i="3"/>
  <c r="AK64" i="3"/>
  <c r="AL64" i="3"/>
  <c r="AA67" i="3"/>
  <c r="AB67" i="3"/>
  <c r="AE67" i="3"/>
  <c r="AF67" i="3"/>
  <c r="AG67" i="3"/>
  <c r="AH67" i="3"/>
  <c r="AK67" i="3"/>
  <c r="AL67" i="3"/>
  <c r="AA68" i="3"/>
  <c r="AB68" i="3"/>
  <c r="AE68" i="3"/>
  <c r="AF68" i="3"/>
  <c r="AG68" i="3"/>
  <c r="AH68" i="3"/>
  <c r="AK68" i="3"/>
  <c r="AL68" i="3"/>
  <c r="AA55" i="3"/>
  <c r="AB55" i="3"/>
  <c r="AE55" i="3"/>
  <c r="AF55" i="3"/>
  <c r="AG55" i="3"/>
  <c r="AH55" i="3"/>
  <c r="AK55" i="3"/>
  <c r="AL55" i="3"/>
  <c r="AA56" i="3"/>
  <c r="AB56" i="3"/>
  <c r="AE56" i="3"/>
  <c r="AF56" i="3"/>
  <c r="AG56" i="3"/>
  <c r="AH56" i="3"/>
  <c r="AK56" i="3"/>
  <c r="AL56" i="3"/>
  <c r="AA59" i="3"/>
  <c r="AB59" i="3"/>
  <c r="AE59" i="3"/>
  <c r="AF59" i="3"/>
  <c r="AG59" i="3"/>
  <c r="AH59" i="3"/>
  <c r="AK59" i="3"/>
  <c r="AL59" i="3"/>
  <c r="AA60" i="3"/>
  <c r="AB60" i="3"/>
  <c r="AE60" i="3"/>
  <c r="AF60" i="3"/>
  <c r="AG60" i="3"/>
  <c r="AH60" i="3"/>
  <c r="AK60" i="3"/>
  <c r="AL60" i="3"/>
  <c r="AA51" i="3"/>
  <c r="AB51" i="3"/>
  <c r="AE51" i="3"/>
  <c r="AF51" i="3"/>
  <c r="AG51" i="3"/>
  <c r="AH51" i="3"/>
  <c r="AK51" i="3"/>
  <c r="AL51" i="3"/>
  <c r="AA52" i="3"/>
  <c r="AB52" i="3"/>
  <c r="AE52" i="3"/>
  <c r="AF52" i="3"/>
  <c r="AG52" i="3"/>
  <c r="AH52" i="3"/>
  <c r="AK52" i="3"/>
  <c r="AL52" i="3"/>
  <c r="AA47" i="3"/>
  <c r="AB47" i="3"/>
  <c r="AE47" i="3"/>
  <c r="AF47" i="3"/>
  <c r="AG47" i="3"/>
  <c r="AH47" i="3"/>
  <c r="AK47" i="3"/>
  <c r="AL47" i="3"/>
  <c r="AA48" i="3"/>
  <c r="AB48" i="3"/>
  <c r="AE48" i="3"/>
  <c r="AF48" i="3"/>
  <c r="AG48" i="3"/>
  <c r="AH48" i="3"/>
  <c r="AK48" i="3"/>
  <c r="AL48" i="3"/>
  <c r="AA43" i="3"/>
  <c r="AB43" i="3"/>
  <c r="AE43" i="3"/>
  <c r="AF43" i="3"/>
  <c r="AG43" i="3"/>
  <c r="AH43" i="3"/>
  <c r="AK43" i="3"/>
  <c r="AL43" i="3"/>
  <c r="AA44" i="3"/>
  <c r="AB44" i="3"/>
  <c r="AE44" i="3"/>
  <c r="AF44" i="3"/>
  <c r="AG44" i="3"/>
  <c r="AH44" i="3"/>
  <c r="AK44" i="3"/>
  <c r="AL44" i="3"/>
  <c r="AA23" i="3"/>
  <c r="AB23" i="3"/>
  <c r="AE23" i="3"/>
  <c r="AF23" i="3"/>
  <c r="AG23" i="3"/>
  <c r="AH23" i="3"/>
  <c r="AK23" i="3"/>
  <c r="AL23" i="3"/>
  <c r="AA24" i="3"/>
  <c r="AB24" i="3"/>
  <c r="AE24" i="3"/>
  <c r="AF24" i="3"/>
  <c r="AG24" i="3"/>
  <c r="AH24" i="3"/>
  <c r="AK24" i="3"/>
  <c r="AL24" i="3"/>
  <c r="AA27" i="3"/>
  <c r="AB27" i="3"/>
  <c r="AE27" i="3"/>
  <c r="AF27" i="3"/>
  <c r="AG27" i="3"/>
  <c r="AH27" i="3"/>
  <c r="AK27" i="3"/>
  <c r="AL27" i="3"/>
  <c r="AA28" i="3"/>
  <c r="AB28" i="3"/>
  <c r="AE28" i="3"/>
  <c r="AF28" i="3"/>
  <c r="AG28" i="3"/>
  <c r="AH28" i="3"/>
  <c r="AK28" i="3"/>
  <c r="AL28" i="3"/>
  <c r="AA31" i="3"/>
  <c r="AB31" i="3"/>
  <c r="AE31" i="3"/>
  <c r="AF31" i="3"/>
  <c r="AG31" i="3"/>
  <c r="AH31" i="3"/>
  <c r="AK31" i="3"/>
  <c r="AL31" i="3"/>
  <c r="AA32" i="3"/>
  <c r="AB32" i="3"/>
  <c r="AE32" i="3"/>
  <c r="AF32" i="3"/>
  <c r="AG32" i="3"/>
  <c r="AH32" i="3"/>
  <c r="AK32" i="3"/>
  <c r="AL32" i="3"/>
  <c r="AA35" i="3"/>
  <c r="AB35" i="3"/>
  <c r="AE35" i="3"/>
  <c r="AF35" i="3"/>
  <c r="AG35" i="3"/>
  <c r="AH35" i="3"/>
  <c r="AK35" i="3"/>
  <c r="AL35" i="3"/>
  <c r="AA36" i="3"/>
  <c r="AB36" i="3"/>
  <c r="AE36" i="3"/>
  <c r="AF36" i="3"/>
  <c r="AG36" i="3"/>
  <c r="AH36" i="3"/>
  <c r="AK36" i="3"/>
  <c r="AL36" i="3"/>
  <c r="AA39" i="3"/>
  <c r="AB39" i="3"/>
  <c r="AE39" i="3"/>
  <c r="AF39" i="3"/>
  <c r="AG39" i="3"/>
  <c r="AH39" i="3"/>
  <c r="AK39" i="3"/>
  <c r="AL39" i="3"/>
  <c r="AA40" i="3"/>
  <c r="AB40" i="3"/>
  <c r="AE40" i="3"/>
  <c r="AF40" i="3"/>
  <c r="AG40" i="3"/>
  <c r="AH40" i="3"/>
  <c r="AK40" i="3"/>
  <c r="AL40" i="3"/>
  <c r="AA20" i="3"/>
  <c r="AB20" i="3"/>
  <c r="AE20" i="3"/>
  <c r="AF20" i="3"/>
  <c r="AG20" i="3"/>
  <c r="AH20" i="3"/>
  <c r="AK20" i="3"/>
  <c r="AL20" i="3"/>
  <c r="AA19" i="3"/>
  <c r="AB19" i="3"/>
  <c r="AE19" i="3"/>
  <c r="AF19" i="3"/>
  <c r="AG19" i="3"/>
  <c r="AH19" i="3"/>
  <c r="AK19" i="3"/>
  <c r="AL19" i="3"/>
  <c r="G19" i="4" l="1"/>
  <c r="G33" i="4"/>
  <c r="L24" i="4"/>
  <c r="G25" i="4"/>
  <c r="B17" i="4"/>
  <c r="G17" i="4"/>
  <c r="C34" i="4"/>
  <c r="C30" i="4"/>
  <c r="B21" i="4"/>
  <c r="C18" i="4"/>
  <c r="F37" i="4"/>
  <c r="M17" i="4"/>
  <c r="M21" i="4"/>
  <c r="G24" i="4"/>
  <c r="F27" i="4"/>
  <c r="B24" i="4"/>
  <c r="G21" i="4"/>
  <c r="G26" i="4"/>
  <c r="C26" i="4"/>
  <c r="B36" i="4"/>
  <c r="M20" i="4"/>
  <c r="L19" i="4"/>
  <c r="B18" i="4"/>
  <c r="F22" i="4"/>
  <c r="C20" i="4"/>
  <c r="L17" i="4"/>
  <c r="M19" i="4"/>
  <c r="M23" i="4"/>
  <c r="B22" i="4"/>
  <c r="F38" i="4"/>
  <c r="L35" i="4"/>
  <c r="F24" i="4"/>
  <c r="M29" i="4"/>
  <c r="G18" i="4"/>
  <c r="L33" i="4"/>
  <c r="B27" i="4"/>
  <c r="B35" i="4"/>
  <c r="L36" i="4"/>
  <c r="C33" i="4"/>
  <c r="G22" i="4"/>
  <c r="L37" i="4"/>
  <c r="B38" i="4"/>
  <c r="F30" i="4"/>
  <c r="G35" i="4"/>
  <c r="M30" i="4"/>
  <c r="L30" i="4"/>
  <c r="G27" i="4"/>
  <c r="F21" i="4"/>
  <c r="B30" i="4"/>
  <c r="C24" i="4"/>
  <c r="L22" i="4"/>
  <c r="C38" i="4"/>
  <c r="F34" i="4"/>
  <c r="C32" i="4"/>
  <c r="C21" i="4"/>
  <c r="M35" i="4"/>
  <c r="F32" i="4"/>
  <c r="B33" i="4"/>
  <c r="B29" i="4"/>
  <c r="G32" i="4"/>
  <c r="C37" i="4"/>
  <c r="F33" i="4"/>
  <c r="B34" i="4"/>
  <c r="M27" i="4"/>
  <c r="L27" i="4"/>
  <c r="M26" i="4"/>
  <c r="M25" i="4"/>
  <c r="C23" i="4"/>
  <c r="L38" i="4"/>
  <c r="M38" i="4"/>
  <c r="F23" i="4"/>
  <c r="B32" i="4"/>
  <c r="G30" i="4"/>
  <c r="C25" i="4"/>
  <c r="F19" i="4"/>
  <c r="F36" i="4"/>
  <c r="G29" i="4"/>
  <c r="C31" i="4"/>
  <c r="L28" i="4"/>
  <c r="G36" i="4"/>
  <c r="B31" i="4"/>
  <c r="C35" i="4"/>
  <c r="F25" i="4"/>
  <c r="M33" i="4"/>
  <c r="F26" i="4"/>
  <c r="B23" i="4"/>
  <c r="G31" i="4"/>
  <c r="C19" i="4"/>
  <c r="F35" i="4"/>
  <c r="M24" i="4"/>
  <c r="L32" i="4"/>
  <c r="M28" i="4"/>
  <c r="M36" i="4"/>
  <c r="F29" i="4"/>
  <c r="B26" i="4"/>
  <c r="G38" i="4"/>
  <c r="G34" i="4"/>
  <c r="M18" i="4"/>
  <c r="L29" i="4"/>
  <c r="C28" i="4"/>
  <c r="L26" i="4"/>
  <c r="F28" i="4"/>
  <c r="B25" i="4"/>
  <c r="L25" i="4"/>
  <c r="M22" i="4"/>
  <c r="G28" i="4"/>
  <c r="F20" i="4"/>
  <c r="B37" i="4"/>
  <c r="G37" i="4"/>
  <c r="M32" i="4"/>
  <c r="C22" i="4"/>
  <c r="C29" i="4"/>
  <c r="L31" i="4"/>
  <c r="L34" i="4"/>
  <c r="M34" i="4"/>
  <c r="F31" i="4"/>
  <c r="B28" i="4"/>
  <c r="C27" i="4"/>
  <c r="C17" i="4"/>
  <c r="M31" i="4"/>
  <c r="C36" i="4"/>
  <c r="G23" i="4"/>
  <c r="F18" i="4"/>
  <c r="L23" i="4"/>
  <c r="D12" i="3"/>
  <c r="AX112" i="3" l="1"/>
  <c r="BD98" i="3"/>
  <c r="BD101" i="3"/>
  <c r="BD104" i="3"/>
  <c r="BD107" i="3"/>
  <c r="BD110" i="3"/>
  <c r="BD113" i="3"/>
  <c r="BD116" i="3"/>
  <c r="BD71" i="3"/>
  <c r="BD74" i="3"/>
  <c r="BD77" i="3"/>
  <c r="BD80" i="3"/>
  <c r="BD83" i="3"/>
  <c r="BD86" i="3"/>
  <c r="BD89" i="3"/>
  <c r="AX96" i="3"/>
  <c r="AX99" i="3"/>
  <c r="AX102" i="3"/>
  <c r="AX105" i="3"/>
  <c r="AX108" i="3"/>
  <c r="AX111" i="3"/>
  <c r="AX114" i="3"/>
  <c r="AW95" i="3"/>
  <c r="AX72" i="3"/>
  <c r="AX75" i="3"/>
  <c r="AX78" i="3"/>
  <c r="AX81" i="3"/>
  <c r="AX84" i="3"/>
  <c r="AX87" i="3"/>
  <c r="AX90" i="3"/>
  <c r="BC96" i="3"/>
  <c r="BC99" i="3"/>
  <c r="BC102" i="3"/>
  <c r="BC105" i="3"/>
  <c r="BC108" i="3"/>
  <c r="BC111" i="3"/>
  <c r="BC114" i="3"/>
  <c r="BD95" i="3"/>
  <c r="BC72" i="3"/>
  <c r="BC75" i="3"/>
  <c r="BC78" i="3"/>
  <c r="BC81" i="3"/>
  <c r="BC84" i="3"/>
  <c r="BC87" i="3"/>
  <c r="BC90" i="3"/>
  <c r="AW97" i="3"/>
  <c r="AW100" i="3"/>
  <c r="AW103" i="3"/>
  <c r="AW106" i="3"/>
  <c r="AW109" i="3"/>
  <c r="AW112" i="3"/>
  <c r="AW115" i="3"/>
  <c r="AW70" i="3"/>
  <c r="AW73" i="3"/>
  <c r="AW76" i="3"/>
  <c r="AW79" i="3"/>
  <c r="AW82" i="3"/>
  <c r="AW85" i="3"/>
  <c r="AW88" i="3"/>
  <c r="AX69" i="3"/>
  <c r="BD96" i="3"/>
  <c r="BD99" i="3"/>
  <c r="BD102" i="3"/>
  <c r="BD105" i="3"/>
  <c r="BD108" i="3"/>
  <c r="BD111" i="3"/>
  <c r="BD114" i="3"/>
  <c r="BC95" i="3"/>
  <c r="BD72" i="3"/>
  <c r="BD75" i="3"/>
  <c r="BD78" i="3"/>
  <c r="BD81" i="3"/>
  <c r="BD84" i="3"/>
  <c r="BD87" i="3"/>
  <c r="BD90" i="3"/>
  <c r="AX97" i="3"/>
  <c r="AX100" i="3"/>
  <c r="AX103" i="3"/>
  <c r="AX106" i="3"/>
  <c r="AX109" i="3"/>
  <c r="AX115" i="3"/>
  <c r="AX70" i="3"/>
  <c r="AX73" i="3"/>
  <c r="AX76" i="3"/>
  <c r="AX79" i="3"/>
  <c r="AX82" i="3"/>
  <c r="AW78" i="3"/>
  <c r="AW80" i="3"/>
  <c r="AX89" i="3"/>
  <c r="AW110" i="3"/>
  <c r="BC110" i="3"/>
  <c r="AW104" i="3"/>
  <c r="BC100" i="3"/>
  <c r="BC112" i="3"/>
  <c r="BC82" i="3"/>
  <c r="AW74" i="3"/>
  <c r="BD100" i="3"/>
  <c r="BD106" i="3"/>
  <c r="BD112" i="3"/>
  <c r="BD70" i="3"/>
  <c r="BD76" i="3"/>
  <c r="BD82" i="3"/>
  <c r="BD88" i="3"/>
  <c r="AX98" i="3"/>
  <c r="AX104" i="3"/>
  <c r="AX110" i="3"/>
  <c r="AX116" i="3"/>
  <c r="AX74" i="3"/>
  <c r="AX80" i="3"/>
  <c r="AW86" i="3"/>
  <c r="AW90" i="3"/>
  <c r="BC101" i="3"/>
  <c r="BC107" i="3"/>
  <c r="BC113" i="3"/>
  <c r="BC71" i="3"/>
  <c r="BC77" i="3"/>
  <c r="BC83" i="3"/>
  <c r="BC89" i="3"/>
  <c r="AW99" i="3"/>
  <c r="AW105" i="3"/>
  <c r="AW111" i="3"/>
  <c r="AX95" i="3"/>
  <c r="AW75" i="3"/>
  <c r="AW81" i="3"/>
  <c r="AX86" i="3"/>
  <c r="AW69" i="3"/>
  <c r="BC97" i="3"/>
  <c r="BC103" i="3"/>
  <c r="BC109" i="3"/>
  <c r="BC115" i="3"/>
  <c r="BC73" i="3"/>
  <c r="BC79" i="3"/>
  <c r="BC85" i="3"/>
  <c r="BD69" i="3"/>
  <c r="AW101" i="3"/>
  <c r="AW107" i="3"/>
  <c r="AW113" i="3"/>
  <c r="AW71" i="3"/>
  <c r="AW77" i="3"/>
  <c r="AW83" i="3"/>
  <c r="AW87" i="3"/>
  <c r="BD97" i="3"/>
  <c r="BD103" i="3"/>
  <c r="BD109" i="3"/>
  <c r="BD115" i="3"/>
  <c r="BD73" i="3"/>
  <c r="BD79" i="3"/>
  <c r="BD85" i="3"/>
  <c r="BC69" i="3"/>
  <c r="AX101" i="3"/>
  <c r="AX107" i="3"/>
  <c r="AX113" i="3"/>
  <c r="AX71" i="3"/>
  <c r="AX77" i="3"/>
  <c r="AX83" i="3"/>
  <c r="AX88" i="3"/>
  <c r="BC98" i="3"/>
  <c r="BC104" i="3"/>
  <c r="BC116" i="3"/>
  <c r="BC74" i="3"/>
  <c r="BC80" i="3"/>
  <c r="BC86" i="3"/>
  <c r="AW96" i="3"/>
  <c r="AW102" i="3"/>
  <c r="AW108" i="3"/>
  <c r="AW114" i="3"/>
  <c r="AW72" i="3"/>
  <c r="AW84" i="3"/>
  <c r="AW89" i="3"/>
  <c r="BC106" i="3"/>
  <c r="BC70" i="3"/>
  <c r="BC76" i="3"/>
  <c r="BC88" i="3"/>
  <c r="AW98" i="3"/>
  <c r="AW116" i="3"/>
  <c r="AX85" i="3"/>
  <c r="AT98" i="3"/>
  <c r="AT101" i="3"/>
  <c r="AT104" i="3"/>
  <c r="AT107" i="3"/>
  <c r="AT110" i="3"/>
  <c r="AT113" i="3"/>
  <c r="AT116" i="3"/>
  <c r="AT71" i="3"/>
  <c r="AT74" i="3"/>
  <c r="AT77" i="3"/>
  <c r="AT80" i="3"/>
  <c r="AT83" i="3"/>
  <c r="AT86" i="3"/>
  <c r="AT89" i="3"/>
  <c r="AS96" i="3"/>
  <c r="AS99" i="3"/>
  <c r="AS102" i="3"/>
  <c r="AS105" i="3"/>
  <c r="AS108" i="3"/>
  <c r="AS111" i="3"/>
  <c r="AS114" i="3"/>
  <c r="AT95" i="3"/>
  <c r="AS72" i="3"/>
  <c r="AS75" i="3"/>
  <c r="AS78" i="3"/>
  <c r="AS81" i="3"/>
  <c r="AS84" i="3"/>
  <c r="AS87" i="3"/>
  <c r="AS90" i="3"/>
  <c r="AT96" i="3"/>
  <c r="AT99" i="3"/>
  <c r="AT102" i="3"/>
  <c r="AT105" i="3"/>
  <c r="AT108" i="3"/>
  <c r="AT111" i="3"/>
  <c r="AT114" i="3"/>
  <c r="AS95" i="3"/>
  <c r="AT72" i="3"/>
  <c r="AT75" i="3"/>
  <c r="AT78" i="3"/>
  <c r="AT81" i="3"/>
  <c r="AT84" i="3"/>
  <c r="AT87" i="3"/>
  <c r="AT90" i="3"/>
  <c r="AS97" i="3"/>
  <c r="AS100" i="3"/>
  <c r="AS103" i="3"/>
  <c r="AS106" i="3"/>
  <c r="AS109" i="3"/>
  <c r="AS112" i="3"/>
  <c r="AS115" i="3"/>
  <c r="AS70" i="3"/>
  <c r="AS73" i="3"/>
  <c r="AS76" i="3"/>
  <c r="AS79" i="3"/>
  <c r="AS82" i="3"/>
  <c r="AS85" i="3"/>
  <c r="AS88" i="3"/>
  <c r="AT69" i="3"/>
  <c r="AT97" i="3"/>
  <c r="AT100" i="3"/>
  <c r="AT103" i="3"/>
  <c r="AT106" i="3"/>
  <c r="AT109" i="3"/>
  <c r="AT112" i="3"/>
  <c r="AT115" i="3"/>
  <c r="AT70" i="3"/>
  <c r="AT73" i="3"/>
  <c r="AT76" i="3"/>
  <c r="AT79" i="3"/>
  <c r="AT82" i="3"/>
  <c r="AT85" i="3"/>
  <c r="AT88" i="3"/>
  <c r="AS69" i="3"/>
  <c r="AS98" i="3"/>
  <c r="AS101" i="3"/>
  <c r="AS104" i="3"/>
  <c r="AS107" i="3"/>
  <c r="AS110" i="3"/>
  <c r="AS113" i="3"/>
  <c r="AS116" i="3"/>
  <c r="AS71" i="3"/>
  <c r="AS74" i="3"/>
  <c r="AS77" i="3"/>
  <c r="AS80" i="3"/>
  <c r="AS83" i="3"/>
  <c r="AS86" i="3"/>
  <c r="AS89" i="3"/>
  <c r="BW38" i="3"/>
  <c r="BO38" i="3"/>
  <c r="BU37" i="3"/>
  <c r="BM37" i="3"/>
  <c r="BS36" i="3"/>
  <c r="BY35" i="3"/>
  <c r="BQ35" i="3"/>
  <c r="BW34" i="3"/>
  <c r="BO34" i="3"/>
  <c r="BU33" i="3"/>
  <c r="BM33" i="3"/>
  <c r="BS32" i="3"/>
  <c r="BY31" i="3"/>
  <c r="BQ31" i="3"/>
  <c r="BW30" i="3"/>
  <c r="BO30" i="3"/>
  <c r="BU29" i="3"/>
  <c r="BM29" i="3"/>
  <c r="BS28" i="3"/>
  <c r="BY27" i="3"/>
  <c r="BQ27" i="3"/>
  <c r="BW26" i="3"/>
  <c r="BO26" i="3"/>
  <c r="BU25" i="3"/>
  <c r="BM25" i="3"/>
  <c r="BS24" i="3"/>
  <c r="BY23" i="3"/>
  <c r="BQ23" i="3"/>
  <c r="BW22" i="3"/>
  <c r="BO22" i="3"/>
  <c r="BU21" i="3"/>
  <c r="BM21" i="3"/>
  <c r="BS20" i="3"/>
  <c r="BY19" i="3"/>
  <c r="BQ19" i="3"/>
  <c r="BW18" i="3"/>
  <c r="BO18" i="3"/>
  <c r="BU17" i="3"/>
  <c r="BM17" i="3"/>
  <c r="BT38" i="3"/>
  <c r="BL38" i="3"/>
  <c r="BR37" i="3"/>
  <c r="BX36" i="3"/>
  <c r="BP36" i="3"/>
  <c r="BV35" i="3"/>
  <c r="BN35" i="3"/>
  <c r="BT34" i="3"/>
  <c r="BL34" i="3"/>
  <c r="BR33" i="3"/>
  <c r="BX32" i="3"/>
  <c r="BP32" i="3"/>
  <c r="BV31" i="3"/>
  <c r="BN31" i="3"/>
  <c r="BT30" i="3"/>
  <c r="BL30" i="3"/>
  <c r="BR29" i="3"/>
  <c r="BX28" i="3"/>
  <c r="BP28" i="3"/>
  <c r="BV27" i="3"/>
  <c r="BN27" i="3"/>
  <c r="BT26" i="3"/>
  <c r="BL26" i="3"/>
  <c r="BR25" i="3"/>
  <c r="BX24" i="3"/>
  <c r="BP24" i="3"/>
  <c r="BV23" i="3"/>
  <c r="BX38" i="3"/>
  <c r="BM38" i="3"/>
  <c r="BP37" i="3"/>
  <c r="BT36" i="3"/>
  <c r="BW35" i="3"/>
  <c r="BL35" i="3"/>
  <c r="BP34" i="3"/>
  <c r="BS33" i="3"/>
  <c r="BV32" i="3"/>
  <c r="BL32" i="3"/>
  <c r="BO31" i="3"/>
  <c r="BR30" i="3"/>
  <c r="BV29" i="3"/>
  <c r="BY28" i="3"/>
  <c r="BN28" i="3"/>
  <c r="BR27" i="3"/>
  <c r="BU26" i="3"/>
  <c r="BX25" i="3"/>
  <c r="BN25" i="3"/>
  <c r="BQ24" i="3"/>
  <c r="BT23" i="3"/>
  <c r="BY22" i="3"/>
  <c r="BP22" i="3"/>
  <c r="BT21" i="3"/>
  <c r="BY20" i="3"/>
  <c r="BP20" i="3"/>
  <c r="BU19" i="3"/>
  <c r="BL19" i="3"/>
  <c r="BQ18" i="3"/>
  <c r="BV17" i="3"/>
  <c r="BL17" i="3"/>
  <c r="BV38" i="3"/>
  <c r="BY37" i="3"/>
  <c r="BO37" i="3"/>
  <c r="BR36" i="3"/>
  <c r="BU35" i="3"/>
  <c r="BN34" i="3"/>
  <c r="BQ33" i="3"/>
  <c r="BU32" i="3"/>
  <c r="BX31" i="3"/>
  <c r="BM31" i="3"/>
  <c r="BQ30" i="3"/>
  <c r="BT29" i="3"/>
  <c r="BW28" i="3"/>
  <c r="BM28" i="3"/>
  <c r="BY34" i="3"/>
  <c r="BU38" i="3"/>
  <c r="BX37" i="3"/>
  <c r="BN37" i="3"/>
  <c r="BQ36" i="3"/>
  <c r="BT35" i="3"/>
  <c r="BX34" i="3"/>
  <c r="BM34" i="3"/>
  <c r="BP33" i="3"/>
  <c r="BT32" i="3"/>
  <c r="BW31" i="3"/>
  <c r="BL31" i="3"/>
  <c r="BP30" i="3"/>
  <c r="BS29" i="3"/>
  <c r="BV28" i="3"/>
  <c r="BL28" i="3"/>
  <c r="BO27" i="3"/>
  <c r="BR26" i="3"/>
  <c r="BV25" i="3"/>
  <c r="BY24" i="3"/>
  <c r="BN24" i="3"/>
  <c r="BR23" i="3"/>
  <c r="BV22" i="3"/>
  <c r="BM22" i="3"/>
  <c r="BR21" i="3"/>
  <c r="BW20" i="3"/>
  <c r="BN20" i="3"/>
  <c r="BS19" i="3"/>
  <c r="BX18" i="3"/>
  <c r="BN18" i="3"/>
  <c r="BS17" i="3"/>
  <c r="BS38" i="3"/>
  <c r="BW37" i="3"/>
  <c r="BL37" i="3"/>
  <c r="BO36" i="3"/>
  <c r="BS35" i="3"/>
  <c r="BV34" i="3"/>
  <c r="BY33" i="3"/>
  <c r="BO33" i="3"/>
  <c r="BR32" i="3"/>
  <c r="BU31" i="3"/>
  <c r="BY30" i="3"/>
  <c r="BN30" i="3"/>
  <c r="BQ29" i="3"/>
  <c r="BU28" i="3"/>
  <c r="BX27" i="3"/>
  <c r="BM27" i="3"/>
  <c r="BQ26" i="3"/>
  <c r="BT25" i="3"/>
  <c r="BW24" i="3"/>
  <c r="BM24" i="3"/>
  <c r="BP23" i="3"/>
  <c r="BU22" i="3"/>
  <c r="BL22" i="3"/>
  <c r="BQ21" i="3"/>
  <c r="BV20" i="3"/>
  <c r="BM20" i="3"/>
  <c r="BR19" i="3"/>
  <c r="BV18" i="3"/>
  <c r="BM18" i="3"/>
  <c r="BR17" i="3"/>
  <c r="BY36" i="3"/>
  <c r="BM23" i="3"/>
  <c r="BQ38" i="3"/>
  <c r="BW36" i="3"/>
  <c r="BP35" i="3"/>
  <c r="BW33" i="3"/>
  <c r="BO32" i="3"/>
  <c r="BV30" i="3"/>
  <c r="BO29" i="3"/>
  <c r="BU27" i="3"/>
  <c r="BS26" i="3"/>
  <c r="BP25" i="3"/>
  <c r="BL24" i="3"/>
  <c r="BL23" i="3"/>
  <c r="BX21" i="3"/>
  <c r="BX20" i="3"/>
  <c r="BW19" i="3"/>
  <c r="BU18" i="3"/>
  <c r="BW17" i="3"/>
  <c r="BP38" i="3"/>
  <c r="BV36" i="3"/>
  <c r="BO35" i="3"/>
  <c r="BV33" i="3"/>
  <c r="BN32" i="3"/>
  <c r="BU30" i="3"/>
  <c r="BN29" i="3"/>
  <c r="BT27" i="3"/>
  <c r="BP26" i="3"/>
  <c r="BO25" i="3"/>
  <c r="BX23" i="3"/>
  <c r="BX22" i="3"/>
  <c r="BW21" i="3"/>
  <c r="BU20" i="3"/>
  <c r="BV19" i="3"/>
  <c r="BT18" i="3"/>
  <c r="BT17" i="3"/>
  <c r="BS18" i="3"/>
  <c r="BS23" i="3"/>
  <c r="BP21" i="3"/>
  <c r="BO19" i="3"/>
  <c r="BO17" i="3"/>
  <c r="BR34" i="3"/>
  <c r="BY32" i="3"/>
  <c r="BQ28" i="3"/>
  <c r="BW25" i="3"/>
  <c r="BQ22" i="3"/>
  <c r="BO21" i="3"/>
  <c r="BL18" i="3"/>
  <c r="BN17" i="3"/>
  <c r="BY38" i="3"/>
  <c r="BX35" i="3"/>
  <c r="BP31" i="3"/>
  <c r="BO28" i="3"/>
  <c r="BS25" i="3"/>
  <c r="BN23" i="3"/>
  <c r="BL20" i="3"/>
  <c r="BY17" i="3"/>
  <c r="BR35" i="3"/>
  <c r="BQ32" i="3"/>
  <c r="BP29" i="3"/>
  <c r="BQ25" i="3"/>
  <c r="BY21" i="3"/>
  <c r="BX17" i="3"/>
  <c r="BW27" i="3"/>
  <c r="BY18" i="3"/>
  <c r="BN38" i="3"/>
  <c r="BU36" i="3"/>
  <c r="BM35" i="3"/>
  <c r="BT33" i="3"/>
  <c r="BM32" i="3"/>
  <c r="BS30" i="3"/>
  <c r="BL29" i="3"/>
  <c r="BS27" i="3"/>
  <c r="BN26" i="3"/>
  <c r="BL25" i="3"/>
  <c r="BW23" i="3"/>
  <c r="BT22" i="3"/>
  <c r="BV21" i="3"/>
  <c r="BT20" i="3"/>
  <c r="BT19" i="3"/>
  <c r="BQ17" i="3"/>
  <c r="BQ20" i="3"/>
  <c r="BS37" i="3"/>
  <c r="BX29" i="3"/>
  <c r="BT24" i="3"/>
  <c r="BO20" i="3"/>
  <c r="BQ34" i="3"/>
  <c r="BX26" i="3"/>
  <c r="BN21" i="3"/>
  <c r="BX33" i="3"/>
  <c r="BV26" i="3"/>
  <c r="BX19" i="3"/>
  <c r="BV37" i="3"/>
  <c r="BN36" i="3"/>
  <c r="BU34" i="3"/>
  <c r="BN33" i="3"/>
  <c r="BT31" i="3"/>
  <c r="BM30" i="3"/>
  <c r="BT28" i="3"/>
  <c r="BP27" i="3"/>
  <c r="BM26" i="3"/>
  <c r="BV24" i="3"/>
  <c r="BU23" i="3"/>
  <c r="BS22" i="3"/>
  <c r="BS21" i="3"/>
  <c r="BR20" i="3"/>
  <c r="BP19" i="3"/>
  <c r="BR18" i="3"/>
  <c r="BP17" i="3"/>
  <c r="BT37" i="3"/>
  <c r="BM36" i="3"/>
  <c r="BS34" i="3"/>
  <c r="BL33" i="3"/>
  <c r="BS31" i="3"/>
  <c r="BY29" i="3"/>
  <c r="BR28" i="3"/>
  <c r="BL27" i="3"/>
  <c r="BY25" i="3"/>
  <c r="BU24" i="3"/>
  <c r="BR22" i="3"/>
  <c r="BP18" i="3"/>
  <c r="BL36" i="3"/>
  <c r="BR31" i="3"/>
  <c r="BY26" i="3"/>
  <c r="BO23" i="3"/>
  <c r="BN19" i="3"/>
  <c r="BQ37" i="3"/>
  <c r="BW32" i="3"/>
  <c r="BW29" i="3"/>
  <c r="BR24" i="3"/>
  <c r="BN22" i="3"/>
  <c r="BM19" i="3"/>
  <c r="BR38" i="3"/>
  <c r="BX30" i="3"/>
  <c r="BO24" i="3"/>
  <c r="BL21" i="3"/>
  <c r="D12" i="1"/>
  <c r="DW38" i="1" l="1"/>
  <c r="DO38" i="1"/>
  <c r="DG38" i="1"/>
  <c r="CY38" i="1"/>
  <c r="DS37" i="1"/>
  <c r="DK37" i="1"/>
  <c r="DC37" i="1"/>
  <c r="DW36" i="1"/>
  <c r="DO36" i="1"/>
  <c r="DG36" i="1"/>
  <c r="CY36" i="1"/>
  <c r="DS35" i="1"/>
  <c r="DK35" i="1"/>
  <c r="DC35" i="1"/>
  <c r="DW34" i="1"/>
  <c r="DO34" i="1"/>
  <c r="DG34" i="1"/>
  <c r="CY34" i="1"/>
  <c r="DS33" i="1"/>
  <c r="DK33" i="1"/>
  <c r="DC33" i="1"/>
  <c r="DW32" i="1"/>
  <c r="DO32" i="1"/>
  <c r="DG32" i="1"/>
  <c r="CY32" i="1"/>
  <c r="DS31" i="1"/>
  <c r="DK31" i="1"/>
  <c r="DC31" i="1"/>
  <c r="DW30" i="1"/>
  <c r="DO30" i="1"/>
  <c r="DG30" i="1"/>
  <c r="CY30" i="1"/>
  <c r="DS29" i="1"/>
  <c r="DK29" i="1"/>
  <c r="DC29" i="1"/>
  <c r="DW28" i="1"/>
  <c r="DO28" i="1"/>
  <c r="DG28" i="1"/>
  <c r="CY28" i="1"/>
  <c r="DS27" i="1"/>
  <c r="DK27" i="1"/>
  <c r="DC27" i="1"/>
  <c r="DW26" i="1"/>
  <c r="DO26" i="1"/>
  <c r="DG26" i="1"/>
  <c r="CY26" i="1"/>
  <c r="DS25" i="1"/>
  <c r="DK25" i="1"/>
  <c r="DC25" i="1"/>
  <c r="DW24" i="1"/>
  <c r="DO24" i="1"/>
  <c r="DG24" i="1"/>
  <c r="CY24" i="1"/>
  <c r="DS23" i="1"/>
  <c r="DK23" i="1"/>
  <c r="DC23" i="1"/>
  <c r="DW22" i="1"/>
  <c r="DO22" i="1"/>
  <c r="DG22" i="1"/>
  <c r="CY22" i="1"/>
  <c r="DS21" i="1"/>
  <c r="DK21" i="1"/>
  <c r="DC21" i="1"/>
  <c r="DW20" i="1"/>
  <c r="DO20" i="1"/>
  <c r="DG20" i="1"/>
  <c r="CY20" i="1"/>
  <c r="DS19" i="1"/>
  <c r="DK19" i="1"/>
  <c r="DC19" i="1"/>
  <c r="DW18" i="1"/>
  <c r="DO18" i="1"/>
  <c r="DG18" i="1"/>
  <c r="CY18" i="1"/>
  <c r="DS17" i="1"/>
  <c r="DK17" i="1"/>
  <c r="DC17" i="1"/>
  <c r="DV38" i="1"/>
  <c r="DN38" i="1"/>
  <c r="DF38" i="1"/>
  <c r="DZ37" i="1"/>
  <c r="DR37" i="1"/>
  <c r="DJ37" i="1"/>
  <c r="DB37" i="1"/>
  <c r="DV36" i="1"/>
  <c r="DS38" i="1"/>
  <c r="DK38" i="1"/>
  <c r="DC38" i="1"/>
  <c r="DW37" i="1"/>
  <c r="DO37" i="1"/>
  <c r="DG37" i="1"/>
  <c r="CY37" i="1"/>
  <c r="DS36" i="1"/>
  <c r="DK36" i="1"/>
  <c r="DC36" i="1"/>
  <c r="DW35" i="1"/>
  <c r="DO35" i="1"/>
  <c r="DG35" i="1"/>
  <c r="CY35" i="1"/>
  <c r="DS34" i="1"/>
  <c r="DK34" i="1"/>
  <c r="DC34" i="1"/>
  <c r="DW33" i="1"/>
  <c r="DO33" i="1"/>
  <c r="DG33" i="1"/>
  <c r="CY33" i="1"/>
  <c r="DS32" i="1"/>
  <c r="DK32" i="1"/>
  <c r="DC32" i="1"/>
  <c r="DW31" i="1"/>
  <c r="DO31" i="1"/>
  <c r="DG31" i="1"/>
  <c r="CY31" i="1"/>
  <c r="DS30" i="1"/>
  <c r="DK30" i="1"/>
  <c r="DC30" i="1"/>
  <c r="DW29" i="1"/>
  <c r="DO29" i="1"/>
  <c r="DG29" i="1"/>
  <c r="CY29" i="1"/>
  <c r="DS28" i="1"/>
  <c r="DK28" i="1"/>
  <c r="DC28" i="1"/>
  <c r="DW27" i="1"/>
  <c r="DO27" i="1"/>
  <c r="DG27" i="1"/>
  <c r="CY27" i="1"/>
  <c r="DS26" i="1"/>
  <c r="DK26" i="1"/>
  <c r="DC26" i="1"/>
  <c r="DW25" i="1"/>
  <c r="DO25" i="1"/>
  <c r="DG25" i="1"/>
  <c r="CY25" i="1"/>
  <c r="DS24" i="1"/>
  <c r="DK24" i="1"/>
  <c r="DC24" i="1"/>
  <c r="DW23" i="1"/>
  <c r="DO23" i="1"/>
  <c r="DG23" i="1"/>
  <c r="CY23" i="1"/>
  <c r="DS22" i="1"/>
  <c r="DK22" i="1"/>
  <c r="DC22" i="1"/>
  <c r="DW21" i="1"/>
  <c r="DO21" i="1"/>
  <c r="DG21" i="1"/>
  <c r="CY21" i="1"/>
  <c r="DS20" i="1"/>
  <c r="DK20" i="1"/>
  <c r="DC20" i="1"/>
  <c r="DW19" i="1"/>
  <c r="DO19" i="1"/>
  <c r="DG19" i="1"/>
  <c r="CY19" i="1"/>
  <c r="DS18" i="1"/>
  <c r="DK18" i="1"/>
  <c r="DC18" i="1"/>
  <c r="DW17" i="1"/>
  <c r="DO17" i="1"/>
  <c r="DG17" i="1"/>
  <c r="CY17" i="1"/>
  <c r="DZ38" i="1"/>
  <c r="DR38" i="1"/>
  <c r="DJ38" i="1"/>
  <c r="DB38" i="1"/>
  <c r="DV37" i="1"/>
  <c r="DN37" i="1"/>
  <c r="DF37" i="1"/>
  <c r="DT38" i="1"/>
  <c r="DD38" i="1"/>
  <c r="DP37" i="1"/>
  <c r="CZ37" i="1"/>
  <c r="DP36" i="1"/>
  <c r="DE36" i="1"/>
  <c r="DV35" i="1"/>
  <c r="DL35" i="1"/>
  <c r="DA35" i="1"/>
  <c r="DR34" i="1"/>
  <c r="DH34" i="1"/>
  <c r="DY33" i="1"/>
  <c r="DN33" i="1"/>
  <c r="DD33" i="1"/>
  <c r="DU32" i="1"/>
  <c r="DJ32" i="1"/>
  <c r="CZ32" i="1"/>
  <c r="DQ31" i="1"/>
  <c r="DF31" i="1"/>
  <c r="DX30" i="1"/>
  <c r="DM30" i="1"/>
  <c r="DB30" i="1"/>
  <c r="DT29" i="1"/>
  <c r="DI29" i="1"/>
  <c r="DZ28" i="1"/>
  <c r="DP28" i="1"/>
  <c r="DE28" i="1"/>
  <c r="DV27" i="1"/>
  <c r="DL27" i="1"/>
  <c r="DA27" i="1"/>
  <c r="DR26" i="1"/>
  <c r="DH26" i="1"/>
  <c r="DY25" i="1"/>
  <c r="DN25" i="1"/>
  <c r="DD25" i="1"/>
  <c r="DU24" i="1"/>
  <c r="DJ24" i="1"/>
  <c r="CZ24" i="1"/>
  <c r="DQ23" i="1"/>
  <c r="DF23" i="1"/>
  <c r="DX22" i="1"/>
  <c r="DM22" i="1"/>
  <c r="DB22" i="1"/>
  <c r="DT21" i="1"/>
  <c r="DI21" i="1"/>
  <c r="DZ20" i="1"/>
  <c r="DP20" i="1"/>
  <c r="DE20" i="1"/>
  <c r="DV19" i="1"/>
  <c r="DL19" i="1"/>
  <c r="DA19" i="1"/>
  <c r="DR18" i="1"/>
  <c r="DH18" i="1"/>
  <c r="DY17" i="1"/>
  <c r="DN17" i="1"/>
  <c r="DD17" i="1"/>
  <c r="DQ38" i="1"/>
  <c r="DA38" i="1"/>
  <c r="DM37" i="1"/>
  <c r="DZ36" i="1"/>
  <c r="DN36" i="1"/>
  <c r="DD36" i="1"/>
  <c r="DU35" i="1"/>
  <c r="DJ35" i="1"/>
  <c r="CZ35" i="1"/>
  <c r="DQ34" i="1"/>
  <c r="DF34" i="1"/>
  <c r="DX33" i="1"/>
  <c r="DM33" i="1"/>
  <c r="DB33" i="1"/>
  <c r="DT32" i="1"/>
  <c r="DI32" i="1"/>
  <c r="DZ31" i="1"/>
  <c r="DP31" i="1"/>
  <c r="DE31" i="1"/>
  <c r="DV30" i="1"/>
  <c r="DL30" i="1"/>
  <c r="DA30" i="1"/>
  <c r="DR29" i="1"/>
  <c r="DH29" i="1"/>
  <c r="DY28" i="1"/>
  <c r="DN28" i="1"/>
  <c r="DD28" i="1"/>
  <c r="DU27" i="1"/>
  <c r="DJ27" i="1"/>
  <c r="CZ27" i="1"/>
  <c r="DL38" i="1"/>
  <c r="DX37" i="1"/>
  <c r="DH37" i="1"/>
  <c r="DU36" i="1"/>
  <c r="DJ36" i="1"/>
  <c r="CZ36" i="1"/>
  <c r="DQ35" i="1"/>
  <c r="DF35" i="1"/>
  <c r="DX34" i="1"/>
  <c r="DM34" i="1"/>
  <c r="DB34" i="1"/>
  <c r="DT33" i="1"/>
  <c r="DI33" i="1"/>
  <c r="DZ32" i="1"/>
  <c r="DP32" i="1"/>
  <c r="DE32" i="1"/>
  <c r="DV31" i="1"/>
  <c r="DL31" i="1"/>
  <c r="DA31" i="1"/>
  <c r="DR30" i="1"/>
  <c r="DH30" i="1"/>
  <c r="DY29" i="1"/>
  <c r="DN29" i="1"/>
  <c r="DD29" i="1"/>
  <c r="DU28" i="1"/>
  <c r="DJ28" i="1"/>
  <c r="CZ28" i="1"/>
  <c r="DQ27" i="1"/>
  <c r="DF27" i="1"/>
  <c r="DX26" i="1"/>
  <c r="DM26" i="1"/>
  <c r="DB26" i="1"/>
  <c r="DT25" i="1"/>
  <c r="DI25" i="1"/>
  <c r="DZ24" i="1"/>
  <c r="DP24" i="1"/>
  <c r="DE24" i="1"/>
  <c r="DV23" i="1"/>
  <c r="DL23" i="1"/>
  <c r="DA23" i="1"/>
  <c r="DR22" i="1"/>
  <c r="DH22" i="1"/>
  <c r="DY21" i="1"/>
  <c r="DN21" i="1"/>
  <c r="DD21" i="1"/>
  <c r="DU20" i="1"/>
  <c r="DJ20" i="1"/>
  <c r="CZ20" i="1"/>
  <c r="DQ19" i="1"/>
  <c r="DF19" i="1"/>
  <c r="DX18" i="1"/>
  <c r="DM18" i="1"/>
  <c r="DB18" i="1"/>
  <c r="DT17" i="1"/>
  <c r="DI17" i="1"/>
  <c r="DY38" i="1"/>
  <c r="DI38" i="1"/>
  <c r="DU37" i="1"/>
  <c r="DE37" i="1"/>
  <c r="DT36" i="1"/>
  <c r="DI36" i="1"/>
  <c r="DZ35" i="1"/>
  <c r="DP35" i="1"/>
  <c r="DE35" i="1"/>
  <c r="DV34" i="1"/>
  <c r="DL34" i="1"/>
  <c r="DA34" i="1"/>
  <c r="DR33" i="1"/>
  <c r="DH33" i="1"/>
  <c r="DY32" i="1"/>
  <c r="DN32" i="1"/>
  <c r="DD32" i="1"/>
  <c r="DU31" i="1"/>
  <c r="DJ31" i="1"/>
  <c r="CZ31" i="1"/>
  <c r="DQ30" i="1"/>
  <c r="DF30" i="1"/>
  <c r="DX29" i="1"/>
  <c r="DM29" i="1"/>
  <c r="DB29" i="1"/>
  <c r="DT28" i="1"/>
  <c r="DI28" i="1"/>
  <c r="DZ27" i="1"/>
  <c r="DP27" i="1"/>
  <c r="DE27" i="1"/>
  <c r="DM38" i="1"/>
  <c r="DI37" i="1"/>
  <c r="DL36" i="1"/>
  <c r="DR35" i="1"/>
  <c r="DY34" i="1"/>
  <c r="DD34" i="1"/>
  <c r="DJ33" i="1"/>
  <c r="DQ32" i="1"/>
  <c r="DX31" i="1"/>
  <c r="DB31" i="1"/>
  <c r="DI30" i="1"/>
  <c r="DP29" i="1"/>
  <c r="DV28" i="1"/>
  <c r="DA28" i="1"/>
  <c r="DH27" i="1"/>
  <c r="DQ26" i="1"/>
  <c r="DD26" i="1"/>
  <c r="DQ25" i="1"/>
  <c r="DB25" i="1"/>
  <c r="DQ24" i="1"/>
  <c r="DB24" i="1"/>
  <c r="DP23" i="1"/>
  <c r="DB23" i="1"/>
  <c r="DP22" i="1"/>
  <c r="DA22" i="1"/>
  <c r="DP21" i="1"/>
  <c r="DA21" i="1"/>
  <c r="DN20" i="1"/>
  <c r="DA20" i="1"/>
  <c r="DN19" i="1"/>
  <c r="CZ19" i="1"/>
  <c r="DN18" i="1"/>
  <c r="CZ18" i="1"/>
  <c r="DM17" i="1"/>
  <c r="CZ17" i="1"/>
  <c r="DH38" i="1"/>
  <c r="DD37" i="1"/>
  <c r="DH36" i="1"/>
  <c r="DN35" i="1"/>
  <c r="DU34" i="1"/>
  <c r="CZ34" i="1"/>
  <c r="DF33" i="1"/>
  <c r="DM32" i="1"/>
  <c r="DT31" i="1"/>
  <c r="DZ30" i="1"/>
  <c r="DE30" i="1"/>
  <c r="DL29" i="1"/>
  <c r="DR28" i="1"/>
  <c r="DY27" i="1"/>
  <c r="DD27" i="1"/>
  <c r="DP26" i="1"/>
  <c r="DA26" i="1"/>
  <c r="DP25" i="1"/>
  <c r="DA25" i="1"/>
  <c r="DN24" i="1"/>
  <c r="DA24" i="1"/>
  <c r="DN23" i="1"/>
  <c r="CZ23" i="1"/>
  <c r="DN22" i="1"/>
  <c r="CZ22" i="1"/>
  <c r="DM21" i="1"/>
  <c r="CZ21" i="1"/>
  <c r="DM20" i="1"/>
  <c r="DZ19" i="1"/>
  <c r="DM19" i="1"/>
  <c r="DZ18" i="1"/>
  <c r="DL18" i="1"/>
  <c r="DZ17" i="1"/>
  <c r="DL17" i="1"/>
  <c r="DE38" i="1"/>
  <c r="DA37" i="1"/>
  <c r="DF36" i="1"/>
  <c r="DM35" i="1"/>
  <c r="DT34" i="1"/>
  <c r="DZ33" i="1"/>
  <c r="DE33" i="1"/>
  <c r="DL32" i="1"/>
  <c r="DR31" i="1"/>
  <c r="DY30" i="1"/>
  <c r="DD30" i="1"/>
  <c r="DJ29" i="1"/>
  <c r="DQ28" i="1"/>
  <c r="DX27" i="1"/>
  <c r="DB27" i="1"/>
  <c r="DN26" i="1"/>
  <c r="CZ26" i="1"/>
  <c r="DM25" i="1"/>
  <c r="CZ25" i="1"/>
  <c r="DM24" i="1"/>
  <c r="DZ23" i="1"/>
  <c r="DM23" i="1"/>
  <c r="DZ22" i="1"/>
  <c r="DL22" i="1"/>
  <c r="DZ21" i="1"/>
  <c r="DL21" i="1"/>
  <c r="DY20" i="1"/>
  <c r="DL20" i="1"/>
  <c r="DY19" i="1"/>
  <c r="DJ19" i="1"/>
  <c r="DY18" i="1"/>
  <c r="DJ18" i="1"/>
  <c r="DX17" i="1"/>
  <c r="DJ17" i="1"/>
  <c r="CZ38" i="1"/>
  <c r="DY36" i="1"/>
  <c r="DB36" i="1"/>
  <c r="DI35" i="1"/>
  <c r="DP34" i="1"/>
  <c r="DV33" i="1"/>
  <c r="DA33" i="1"/>
  <c r="DH32" i="1"/>
  <c r="DN31" i="1"/>
  <c r="DU30" i="1"/>
  <c r="CZ30" i="1"/>
  <c r="DF29" i="1"/>
  <c r="DM28" i="1"/>
  <c r="DT27" i="1"/>
  <c r="DZ26" i="1"/>
  <c r="DL26" i="1"/>
  <c r="DZ25" i="1"/>
  <c r="DL25" i="1"/>
  <c r="DY24" i="1"/>
  <c r="DL24" i="1"/>
  <c r="DY23" i="1"/>
  <c r="DJ23" i="1"/>
  <c r="DY22" i="1"/>
  <c r="DJ22" i="1"/>
  <c r="DX21" i="1"/>
  <c r="DJ21" i="1"/>
  <c r="DX20" i="1"/>
  <c r="DI20" i="1"/>
  <c r="DX19" i="1"/>
  <c r="DI19" i="1"/>
  <c r="DV18" i="1"/>
  <c r="DI18" i="1"/>
  <c r="DV17" i="1"/>
  <c r="DH17" i="1"/>
  <c r="DY37" i="1"/>
  <c r="DX36" i="1"/>
  <c r="DA36" i="1"/>
  <c r="DH35" i="1"/>
  <c r="DN34" i="1"/>
  <c r="DU33" i="1"/>
  <c r="CZ33" i="1"/>
  <c r="DF32" i="1"/>
  <c r="DM31" i="1"/>
  <c r="DT30" i="1"/>
  <c r="DZ29" i="1"/>
  <c r="DE29" i="1"/>
  <c r="DL28" i="1"/>
  <c r="DR27" i="1"/>
  <c r="DY26" i="1"/>
  <c r="DJ26" i="1"/>
  <c r="DX25" i="1"/>
  <c r="DJ25" i="1"/>
  <c r="DX24" i="1"/>
  <c r="DI24" i="1"/>
  <c r="DX23" i="1"/>
  <c r="DI23" i="1"/>
  <c r="DV22" i="1"/>
  <c r="DI22" i="1"/>
  <c r="DV21" i="1"/>
  <c r="DH21" i="1"/>
  <c r="DV20" i="1"/>
  <c r="DH20" i="1"/>
  <c r="DU19" i="1"/>
  <c r="DH19" i="1"/>
  <c r="DU18" i="1"/>
  <c r="DF18" i="1"/>
  <c r="DU17" i="1"/>
  <c r="DF17" i="1"/>
  <c r="DX38" i="1"/>
  <c r="DT37" i="1"/>
  <c r="DR36" i="1"/>
  <c r="DY35" i="1"/>
  <c r="DD35" i="1"/>
  <c r="DJ34" i="1"/>
  <c r="DQ33" i="1"/>
  <c r="DX32" i="1"/>
  <c r="DB32" i="1"/>
  <c r="DI31" i="1"/>
  <c r="DP30" i="1"/>
  <c r="DV29" i="1"/>
  <c r="DA29" i="1"/>
  <c r="DH28" i="1"/>
  <c r="DN27" i="1"/>
  <c r="DV26" i="1"/>
  <c r="DI26" i="1"/>
  <c r="DV25" i="1"/>
  <c r="DH25" i="1"/>
  <c r="DV24" i="1"/>
  <c r="DH24" i="1"/>
  <c r="DU23" i="1"/>
  <c r="DH23" i="1"/>
  <c r="DU22" i="1"/>
  <c r="DF22" i="1"/>
  <c r="DU21" i="1"/>
  <c r="DF21" i="1"/>
  <c r="DT20" i="1"/>
  <c r="DF20" i="1"/>
  <c r="DT19" i="1"/>
  <c r="DE19" i="1"/>
  <c r="DT18" i="1"/>
  <c r="DE18" i="1"/>
  <c r="DR17" i="1"/>
  <c r="DE17" i="1"/>
  <c r="DU38" i="1"/>
  <c r="DQ37" i="1"/>
  <c r="DQ36" i="1"/>
  <c r="DX35" i="1"/>
  <c r="DB35" i="1"/>
  <c r="DI34" i="1"/>
  <c r="DP33" i="1"/>
  <c r="DV32" i="1"/>
  <c r="DA32" i="1"/>
  <c r="DH31" i="1"/>
  <c r="DN30" i="1"/>
  <c r="DU29" i="1"/>
  <c r="CZ29" i="1"/>
  <c r="DF28" i="1"/>
  <c r="DM27" i="1"/>
  <c r="DU26" i="1"/>
  <c r="DF26" i="1"/>
  <c r="DU25" i="1"/>
  <c r="DF25" i="1"/>
  <c r="DT24" i="1"/>
  <c r="DF24" i="1"/>
  <c r="DT23" i="1"/>
  <c r="DE23" i="1"/>
  <c r="DT22" i="1"/>
  <c r="DE22" i="1"/>
  <c r="DR21" i="1"/>
  <c r="DE21" i="1"/>
  <c r="DR20" i="1"/>
  <c r="DD20" i="1"/>
  <c r="DR19" i="1"/>
  <c r="DD19" i="1"/>
  <c r="DQ18" i="1"/>
  <c r="DD18" i="1"/>
  <c r="DQ17" i="1"/>
  <c r="DB17" i="1"/>
  <c r="DP38" i="1"/>
  <c r="DL37" i="1"/>
  <c r="DM36" i="1"/>
  <c r="DT35" i="1"/>
  <c r="DZ34" i="1"/>
  <c r="DE34" i="1"/>
  <c r="DL33" i="1"/>
  <c r="DR32" i="1"/>
  <c r="DY31" i="1"/>
  <c r="DD31" i="1"/>
  <c r="DJ30" i="1"/>
  <c r="DQ29" i="1"/>
  <c r="DX28" i="1"/>
  <c r="DB28" i="1"/>
  <c r="DI27" i="1"/>
  <c r="DT26" i="1"/>
  <c r="DE26" i="1"/>
  <c r="DR25" i="1"/>
  <c r="DE25" i="1"/>
  <c r="DR24" i="1"/>
  <c r="DD24" i="1"/>
  <c r="DR23" i="1"/>
  <c r="DD23" i="1"/>
  <c r="DQ22" i="1"/>
  <c r="DD22" i="1"/>
  <c r="DQ21" i="1"/>
  <c r="DB21" i="1"/>
  <c r="DQ20" i="1"/>
  <c r="DB20" i="1"/>
  <c r="DP19" i="1"/>
  <c r="DB19" i="1"/>
  <c r="DP18" i="1"/>
  <c r="DA18" i="1"/>
  <c r="DP17" i="1"/>
  <c r="DA17" i="1"/>
  <c r="BE56" i="3"/>
  <c r="AK70" i="3" s="1"/>
  <c r="BE30" i="3"/>
  <c r="AK69" i="3" s="1"/>
  <c r="N30" i="3" s="1"/>
  <c r="BC50" i="3"/>
  <c r="AI46" i="3" s="1"/>
  <c r="BC24" i="3"/>
  <c r="AI45" i="3" s="1"/>
  <c r="AI47" i="3"/>
  <c r="AI48" i="3"/>
  <c r="Z79" i="3"/>
  <c r="AT58" i="3"/>
  <c r="Z78" i="3" s="1"/>
  <c r="Z80" i="3"/>
  <c r="AT32" i="3"/>
  <c r="Z77" i="3" s="1"/>
  <c r="BE49" i="3"/>
  <c r="AK42" i="3" s="1"/>
  <c r="BE23" i="3"/>
  <c r="AK41" i="3" s="1"/>
  <c r="N23" i="3" s="1"/>
  <c r="AJ83" i="3"/>
  <c r="AJ84" i="3"/>
  <c r="BD59" i="3"/>
  <c r="AJ82" i="3" s="1"/>
  <c r="BD33" i="3"/>
  <c r="AJ81" i="3" s="1"/>
  <c r="AV62" i="3"/>
  <c r="AB94" i="3" s="1"/>
  <c r="AV36" i="3"/>
  <c r="AB93" i="3" s="1"/>
  <c r="E36" i="3" s="1"/>
  <c r="AJ76" i="3"/>
  <c r="AJ75" i="3"/>
  <c r="BD31" i="3"/>
  <c r="AJ73" i="3" s="1"/>
  <c r="BD57" i="3"/>
  <c r="AJ74" i="3" s="1"/>
  <c r="AI104" i="3"/>
  <c r="AI103" i="3"/>
  <c r="BC64" i="3"/>
  <c r="AI102" i="3" s="1"/>
  <c r="BC38" i="3"/>
  <c r="AI101" i="3" s="1"/>
  <c r="BC49" i="3"/>
  <c r="AI42" i="3" s="1"/>
  <c r="AI44" i="3"/>
  <c r="AI43" i="3"/>
  <c r="BC23" i="3"/>
  <c r="AI41" i="3" s="1"/>
  <c r="BE58" i="3"/>
  <c r="AK78" i="3" s="1"/>
  <c r="BE32" i="3"/>
  <c r="AK77" i="3" s="1"/>
  <c r="N32" i="3" s="1"/>
  <c r="BB59" i="3"/>
  <c r="AH82" i="3" s="1"/>
  <c r="BB33" i="3"/>
  <c r="AH81" i="3" s="1"/>
  <c r="K33" i="3" s="1"/>
  <c r="AT45" i="3"/>
  <c r="Z26" i="3" s="1"/>
  <c r="Z27" i="3"/>
  <c r="Z28" i="3"/>
  <c r="AT19" i="3"/>
  <c r="Z25" i="3" s="1"/>
  <c r="BF52" i="3"/>
  <c r="AL54" i="3" s="1"/>
  <c r="BF26" i="3"/>
  <c r="AL53" i="3" s="1"/>
  <c r="O26" i="3" s="1"/>
  <c r="AY18" i="3"/>
  <c r="AE21" i="3" s="1"/>
  <c r="AY44" i="3"/>
  <c r="AE22" i="3" s="1"/>
  <c r="BE45" i="3"/>
  <c r="AK26" i="3" s="1"/>
  <c r="BE19" i="3"/>
  <c r="AK25" i="3" s="1"/>
  <c r="N19" i="3" s="1"/>
  <c r="AJ44" i="3"/>
  <c r="AJ43" i="3"/>
  <c r="BD23" i="3"/>
  <c r="AJ41" i="3" s="1"/>
  <c r="BD49" i="3"/>
  <c r="AJ42" i="3" s="1"/>
  <c r="AC68" i="3"/>
  <c r="AC67" i="3"/>
  <c r="AW29" i="3"/>
  <c r="AC65" i="3" s="1"/>
  <c r="AW55" i="3"/>
  <c r="AC66" i="3" s="1"/>
  <c r="AD63" i="3"/>
  <c r="AD64" i="3"/>
  <c r="AX54" i="3"/>
  <c r="AD62" i="3" s="1"/>
  <c r="AX28" i="3"/>
  <c r="AD61" i="3" s="1"/>
  <c r="AW52" i="3"/>
  <c r="AC54" i="3" s="1"/>
  <c r="AC56" i="3"/>
  <c r="AC55" i="3"/>
  <c r="AW26" i="3"/>
  <c r="AC53" i="3" s="1"/>
  <c r="AC52" i="3"/>
  <c r="AW25" i="3"/>
  <c r="AC49" i="3" s="1"/>
  <c r="AW51" i="3"/>
  <c r="AC50" i="3" s="1"/>
  <c r="AC51" i="3"/>
  <c r="Z32" i="3"/>
  <c r="AT46" i="3"/>
  <c r="Z30" i="3" s="1"/>
  <c r="AT20" i="3"/>
  <c r="Z29" i="3" s="1"/>
  <c r="Z31" i="3"/>
  <c r="BB57" i="3"/>
  <c r="AH74" i="3" s="1"/>
  <c r="BB31" i="3"/>
  <c r="AH73" i="3" s="1"/>
  <c r="K31" i="3" s="1"/>
  <c r="AY47" i="3"/>
  <c r="AE34" i="3" s="1"/>
  <c r="AY21" i="3"/>
  <c r="AE33" i="3" s="1"/>
  <c r="H21" i="3" s="1"/>
  <c r="AC84" i="3"/>
  <c r="AC83" i="3"/>
  <c r="AW33" i="3"/>
  <c r="AC81" i="3" s="1"/>
  <c r="AW59" i="3"/>
  <c r="AC82" i="3" s="1"/>
  <c r="BF60" i="3"/>
  <c r="AL86" i="3" s="1"/>
  <c r="BF34" i="3"/>
  <c r="AL85" i="3" s="1"/>
  <c r="O34" i="3" s="1"/>
  <c r="AI20" i="3"/>
  <c r="AI19" i="3"/>
  <c r="BC43" i="3"/>
  <c r="AI18" i="3" s="1"/>
  <c r="BC17" i="3"/>
  <c r="AI17" i="3" s="1"/>
  <c r="BF28" i="3"/>
  <c r="AL61" i="3" s="1"/>
  <c r="BF54" i="3"/>
  <c r="AL62" i="3" s="1"/>
  <c r="BE24" i="3"/>
  <c r="AK45" i="3" s="1"/>
  <c r="BE50" i="3"/>
  <c r="AK46" i="3" s="1"/>
  <c r="AS60" i="3"/>
  <c r="Y86" i="3" s="1"/>
  <c r="Y87" i="3"/>
  <c r="AS34" i="3"/>
  <c r="Y85" i="3" s="1"/>
  <c r="Y88" i="3"/>
  <c r="Z35" i="3"/>
  <c r="AT47" i="3"/>
  <c r="Z34" i="3" s="1"/>
  <c r="Z36" i="3"/>
  <c r="AT21" i="3"/>
  <c r="Z33" i="3" s="1"/>
  <c r="BD60" i="3"/>
  <c r="AJ86" i="3" s="1"/>
  <c r="AJ87" i="3"/>
  <c r="AJ88" i="3"/>
  <c r="BD34" i="3"/>
  <c r="AJ85" i="3" s="1"/>
  <c r="AU48" i="3"/>
  <c r="AA38" i="3" s="1"/>
  <c r="AU22" i="3"/>
  <c r="AA37" i="3" s="1"/>
  <c r="D22" i="3" s="1"/>
  <c r="AY57" i="3"/>
  <c r="AE74" i="3" s="1"/>
  <c r="AY31" i="3"/>
  <c r="AE73" i="3" s="1"/>
  <c r="H31" i="3" s="1"/>
  <c r="BF55" i="3"/>
  <c r="AL66" i="3" s="1"/>
  <c r="BF29" i="3"/>
  <c r="AL65" i="3" s="1"/>
  <c r="O29" i="3" s="1"/>
  <c r="AC27" i="3"/>
  <c r="AC28" i="3"/>
  <c r="AW45" i="3"/>
  <c r="AC26" i="3" s="1"/>
  <c r="AW19" i="3"/>
  <c r="AC25" i="3" s="1"/>
  <c r="BA54" i="3"/>
  <c r="AG62" i="3" s="1"/>
  <c r="BA28" i="3"/>
  <c r="AG61" i="3" s="1"/>
  <c r="J28" i="3" s="1"/>
  <c r="BC52" i="3"/>
  <c r="AI54" i="3" s="1"/>
  <c r="AI56" i="3"/>
  <c r="AI55" i="3"/>
  <c r="BC26" i="3"/>
  <c r="AI53" i="3" s="1"/>
  <c r="AZ63" i="3"/>
  <c r="AF98" i="3" s="1"/>
  <c r="AZ37" i="3"/>
  <c r="AF97" i="3" s="1"/>
  <c r="I37" i="3" s="1"/>
  <c r="Y52" i="3"/>
  <c r="AS51" i="3"/>
  <c r="Y50" i="3" s="1"/>
  <c r="AS25" i="3"/>
  <c r="Y49" i="3" s="1"/>
  <c r="Y51" i="3"/>
  <c r="BB62" i="3"/>
  <c r="AH94" i="3" s="1"/>
  <c r="BB36" i="3"/>
  <c r="AH93" i="3" s="1"/>
  <c r="K36" i="3" s="1"/>
  <c r="AD79" i="3"/>
  <c r="AX58" i="3"/>
  <c r="AD78" i="3" s="1"/>
  <c r="AD80" i="3"/>
  <c r="AX32" i="3"/>
  <c r="AD77" i="3" s="1"/>
  <c r="BE35" i="3"/>
  <c r="AK89" i="3" s="1"/>
  <c r="BE61" i="3"/>
  <c r="AK90" i="3" s="1"/>
  <c r="BF58" i="3"/>
  <c r="AL78" i="3" s="1"/>
  <c r="BF32" i="3"/>
  <c r="AL77" i="3" s="1"/>
  <c r="O32" i="3" s="1"/>
  <c r="BA18" i="3"/>
  <c r="AG21" i="3" s="1"/>
  <c r="BA44" i="3"/>
  <c r="AG22" i="3" s="1"/>
  <c r="BA27" i="3"/>
  <c r="AG57" i="3" s="1"/>
  <c r="BA53" i="3"/>
  <c r="AG58" i="3" s="1"/>
  <c r="AJ20" i="3"/>
  <c r="AJ19" i="3"/>
  <c r="BD43" i="3"/>
  <c r="AJ18" i="3" s="1"/>
  <c r="BD17" i="3"/>
  <c r="AJ17" i="3" s="1"/>
  <c r="AZ52" i="3"/>
  <c r="AF54" i="3" s="1"/>
  <c r="AZ26" i="3"/>
  <c r="AF53" i="3" s="1"/>
  <c r="I26" i="3" s="1"/>
  <c r="AD104" i="3"/>
  <c r="AX64" i="3"/>
  <c r="AD102" i="3" s="1"/>
  <c r="AD103" i="3"/>
  <c r="AX38" i="3"/>
  <c r="AD101" i="3" s="1"/>
  <c r="BC20" i="3"/>
  <c r="AI29" i="3" s="1"/>
  <c r="AI31" i="3"/>
  <c r="BC46" i="3"/>
  <c r="AI30" i="3" s="1"/>
  <c r="AI32" i="3"/>
  <c r="AD55" i="3"/>
  <c r="AX52" i="3"/>
  <c r="AD54" i="3" s="1"/>
  <c r="AD56" i="3"/>
  <c r="AX26" i="3"/>
  <c r="AD53" i="3" s="1"/>
  <c r="AY32" i="3"/>
  <c r="AE77" i="3" s="1"/>
  <c r="AY58" i="3"/>
  <c r="AE78" i="3" s="1"/>
  <c r="AZ64" i="3"/>
  <c r="AF102" i="3" s="1"/>
  <c r="AZ38" i="3"/>
  <c r="AF101" i="3" s="1"/>
  <c r="I38" i="3" s="1"/>
  <c r="AT22" i="3"/>
  <c r="Z37" i="3" s="1"/>
  <c r="Z40" i="3"/>
  <c r="Z39" i="3"/>
  <c r="AT48" i="3"/>
  <c r="Z38" i="3" s="1"/>
  <c r="Y64" i="3"/>
  <c r="AS54" i="3"/>
  <c r="Y62" i="3" s="1"/>
  <c r="Y63" i="3"/>
  <c r="AS28" i="3"/>
  <c r="Y61" i="3" s="1"/>
  <c r="Z88" i="3"/>
  <c r="Z87" i="3"/>
  <c r="AT60" i="3"/>
  <c r="Z86" i="3" s="1"/>
  <c r="AT34" i="3"/>
  <c r="Z85" i="3" s="1"/>
  <c r="Z64" i="3"/>
  <c r="AT54" i="3"/>
  <c r="Z62" i="3" s="1"/>
  <c r="Z63" i="3"/>
  <c r="AT28" i="3"/>
  <c r="Z61" i="3" s="1"/>
  <c r="AU60" i="3"/>
  <c r="AA86" i="3" s="1"/>
  <c r="AU34" i="3"/>
  <c r="AA85" i="3" s="1"/>
  <c r="D34" i="3" s="1"/>
  <c r="AD23" i="3"/>
  <c r="AX44" i="3"/>
  <c r="AD22" i="3" s="1"/>
  <c r="AD24" i="3"/>
  <c r="AX18" i="3"/>
  <c r="AD21" i="3" s="1"/>
  <c r="BA23" i="3"/>
  <c r="AG41" i="3" s="1"/>
  <c r="BA49" i="3"/>
  <c r="AG42" i="3" s="1"/>
  <c r="AI68" i="3"/>
  <c r="BC55" i="3"/>
  <c r="AI66" i="3" s="1"/>
  <c r="AI67" i="3"/>
  <c r="BC29" i="3"/>
  <c r="AI65" i="3" s="1"/>
  <c r="AJ92" i="3"/>
  <c r="AJ91" i="3"/>
  <c r="BD61" i="3"/>
  <c r="AJ90" i="3" s="1"/>
  <c r="BD35" i="3"/>
  <c r="AJ89" i="3" s="1"/>
  <c r="AY25" i="3"/>
  <c r="AE49" i="3" s="1"/>
  <c r="AY51" i="3"/>
  <c r="AE50" i="3" s="1"/>
  <c r="Y72" i="3"/>
  <c r="AS56" i="3"/>
  <c r="Y70" i="3" s="1"/>
  <c r="AS30" i="3"/>
  <c r="Y69" i="3" s="1"/>
  <c r="Y71" i="3"/>
  <c r="BA60" i="3"/>
  <c r="AG86" i="3" s="1"/>
  <c r="BA34" i="3"/>
  <c r="AG85" i="3" s="1"/>
  <c r="J34" i="3" s="1"/>
  <c r="Z20" i="3"/>
  <c r="AT43" i="3"/>
  <c r="Z18" i="3" s="1"/>
  <c r="AT17" i="3"/>
  <c r="Z17" i="3" s="1"/>
  <c r="Z19" i="3"/>
  <c r="BB47" i="3"/>
  <c r="AH34" i="3" s="1"/>
  <c r="BB21" i="3"/>
  <c r="AH33" i="3" s="1"/>
  <c r="K21" i="3" s="1"/>
  <c r="AV52" i="3"/>
  <c r="AB54" i="3" s="1"/>
  <c r="AV26" i="3"/>
  <c r="AB53" i="3" s="1"/>
  <c r="E26" i="3" s="1"/>
  <c r="BD56" i="3"/>
  <c r="AJ70" i="3" s="1"/>
  <c r="AJ72" i="3"/>
  <c r="AJ71" i="3"/>
  <c r="BD30" i="3"/>
  <c r="AJ69" i="3" s="1"/>
  <c r="AX61" i="3"/>
  <c r="AD90" i="3" s="1"/>
  <c r="AD92" i="3"/>
  <c r="AD91" i="3"/>
  <c r="AX35" i="3"/>
  <c r="AD89" i="3" s="1"/>
  <c r="BF51" i="3"/>
  <c r="AL50" i="3" s="1"/>
  <c r="BF25" i="3"/>
  <c r="AL49" i="3" s="1"/>
  <c r="O25" i="3" s="1"/>
  <c r="AV46" i="3"/>
  <c r="AB30" i="3" s="1"/>
  <c r="AV20" i="3"/>
  <c r="AB29" i="3" s="1"/>
  <c r="E20" i="3" s="1"/>
  <c r="BF47" i="3"/>
  <c r="AL34" i="3" s="1"/>
  <c r="BF21" i="3"/>
  <c r="AL33" i="3" s="1"/>
  <c r="O21" i="3" s="1"/>
  <c r="AZ49" i="3"/>
  <c r="AF42" i="3" s="1"/>
  <c r="AZ23" i="3"/>
  <c r="AF41" i="3" s="1"/>
  <c r="I23" i="3" s="1"/>
  <c r="AS49" i="3"/>
  <c r="Y42" i="3" s="1"/>
  <c r="AS23" i="3"/>
  <c r="Y41" i="3" s="1"/>
  <c r="Y43" i="3"/>
  <c r="Y44" i="3"/>
  <c r="Z48" i="3"/>
  <c r="Z47" i="3"/>
  <c r="AT50" i="3"/>
  <c r="Z46" i="3" s="1"/>
  <c r="AT24" i="3"/>
  <c r="Z45" i="3" s="1"/>
  <c r="AI51" i="3"/>
  <c r="BC25" i="3"/>
  <c r="AI49" i="3" s="1"/>
  <c r="AI52" i="3"/>
  <c r="BC51" i="3"/>
  <c r="AI50" i="3" s="1"/>
  <c r="BE57" i="3"/>
  <c r="AK74" i="3" s="1"/>
  <c r="BE31" i="3"/>
  <c r="AK73" i="3" s="1"/>
  <c r="AZ33" i="3"/>
  <c r="AF81" i="3" s="1"/>
  <c r="AZ59" i="3"/>
  <c r="AF82" i="3" s="1"/>
  <c r="AY63" i="3"/>
  <c r="AE98" i="3" s="1"/>
  <c r="AY37" i="3"/>
  <c r="AE97" i="3" s="1"/>
  <c r="H37" i="3" s="1"/>
  <c r="AV64" i="3"/>
  <c r="AB102" i="3" s="1"/>
  <c r="AV38" i="3"/>
  <c r="AB101" i="3" s="1"/>
  <c r="E38" i="3" s="1"/>
  <c r="AY54" i="3"/>
  <c r="AE62" i="3" s="1"/>
  <c r="AY28" i="3"/>
  <c r="AE61" i="3" s="1"/>
  <c r="AC59" i="3"/>
  <c r="AC60" i="3"/>
  <c r="AW53" i="3"/>
  <c r="AC58" i="3" s="1"/>
  <c r="AW27" i="3"/>
  <c r="AC57" i="3" s="1"/>
  <c r="BE29" i="3"/>
  <c r="AK65" i="3" s="1"/>
  <c r="BE55" i="3"/>
  <c r="AK66" i="3" s="1"/>
  <c r="Z92" i="3"/>
  <c r="Z91" i="3"/>
  <c r="AT61" i="3"/>
  <c r="Z90" i="3" s="1"/>
  <c r="AT35" i="3"/>
  <c r="Z89" i="3" s="1"/>
  <c r="AC75" i="3"/>
  <c r="AW57" i="3"/>
  <c r="AC74" i="3" s="1"/>
  <c r="AC76" i="3"/>
  <c r="AW31" i="3"/>
  <c r="AC73" i="3" s="1"/>
  <c r="BA43" i="3"/>
  <c r="AG18" i="3" s="1"/>
  <c r="BA17" i="3"/>
  <c r="AG17" i="3" s="1"/>
  <c r="AW64" i="3"/>
  <c r="AC102" i="3" s="1"/>
  <c r="AC104" i="3"/>
  <c r="AC103" i="3"/>
  <c r="AW38" i="3"/>
  <c r="AC101" i="3" s="1"/>
  <c r="BD62" i="3"/>
  <c r="AJ94" i="3" s="1"/>
  <c r="AJ96" i="3"/>
  <c r="AJ95" i="3"/>
  <c r="BD36" i="3"/>
  <c r="AJ93" i="3" s="1"/>
  <c r="BA51" i="3"/>
  <c r="AG50" i="3" s="1"/>
  <c r="BA25" i="3"/>
  <c r="AG49" i="3" s="1"/>
  <c r="J25" i="3" s="1"/>
  <c r="AJ99" i="3"/>
  <c r="AJ100" i="3"/>
  <c r="BD63" i="3"/>
  <c r="AJ98" i="3" s="1"/>
  <c r="BD37" i="3"/>
  <c r="AJ97" i="3" s="1"/>
  <c r="AV27" i="3"/>
  <c r="AB57" i="3" s="1"/>
  <c r="AV53" i="3"/>
  <c r="AB58" i="3" s="1"/>
  <c r="AD83" i="3"/>
  <c r="AX59" i="3"/>
  <c r="AD82" i="3" s="1"/>
  <c r="AX33" i="3"/>
  <c r="AD81" i="3" s="1"/>
  <c r="AD84" i="3"/>
  <c r="BF48" i="3"/>
  <c r="AL38" i="3" s="1"/>
  <c r="BF22" i="3"/>
  <c r="AL37" i="3" s="1"/>
  <c r="O22" i="3" s="1"/>
  <c r="Y92" i="3"/>
  <c r="AS35" i="3"/>
  <c r="Y89" i="3" s="1"/>
  <c r="AS61" i="3"/>
  <c r="Y90" i="3" s="1"/>
  <c r="Y91" i="3"/>
  <c r="AY55" i="3"/>
  <c r="AE66" i="3" s="1"/>
  <c r="AY29" i="3"/>
  <c r="AE65" i="3" s="1"/>
  <c r="H29" i="3" s="1"/>
  <c r="BA64" i="3"/>
  <c r="AG102" i="3" s="1"/>
  <c r="BA38" i="3"/>
  <c r="AG101" i="3" s="1"/>
  <c r="J38" i="3" s="1"/>
  <c r="BB51" i="3"/>
  <c r="AH50" i="3" s="1"/>
  <c r="BB25" i="3"/>
  <c r="AH49" i="3" s="1"/>
  <c r="AV56" i="3"/>
  <c r="AB70" i="3" s="1"/>
  <c r="AV30" i="3"/>
  <c r="AB69" i="3" s="1"/>
  <c r="E30" i="3" s="1"/>
  <c r="AY50" i="3"/>
  <c r="AE46" i="3" s="1"/>
  <c r="AY24" i="3"/>
  <c r="AE45" i="3" s="1"/>
  <c r="H24" i="3" s="1"/>
  <c r="AS62" i="3"/>
  <c r="Y94" i="3" s="1"/>
  <c r="Y96" i="3"/>
  <c r="Y95" i="3"/>
  <c r="AS36" i="3"/>
  <c r="Y93" i="3" s="1"/>
  <c r="AZ57" i="3"/>
  <c r="AF74" i="3" s="1"/>
  <c r="AZ31" i="3"/>
  <c r="AF73" i="3" s="1"/>
  <c r="I31" i="3" s="1"/>
  <c r="AY20" i="3"/>
  <c r="AE29" i="3" s="1"/>
  <c r="AY46" i="3"/>
  <c r="AE30" i="3" s="1"/>
  <c r="AT56" i="3"/>
  <c r="Z70" i="3" s="1"/>
  <c r="AT30" i="3"/>
  <c r="Z69" i="3" s="1"/>
  <c r="C30" i="3" s="1"/>
  <c r="Z72" i="3"/>
  <c r="Z71" i="3"/>
  <c r="BE59" i="3"/>
  <c r="AK82" i="3" s="1"/>
  <c r="BE33" i="3"/>
  <c r="AK81" i="3" s="1"/>
  <c r="N33" i="3" s="1"/>
  <c r="AD31" i="3"/>
  <c r="AX46" i="3"/>
  <c r="AD30" i="3" s="1"/>
  <c r="AX20" i="3"/>
  <c r="AD29" i="3" s="1"/>
  <c r="AD32" i="3"/>
  <c r="AU26" i="3"/>
  <c r="AA53" i="3" s="1"/>
  <c r="AU52" i="3"/>
  <c r="AA54" i="3" s="1"/>
  <c r="AU64" i="3"/>
  <c r="AA102" i="3" s="1"/>
  <c r="AU38" i="3"/>
  <c r="AA101" i="3" s="1"/>
  <c r="D38" i="3" s="1"/>
  <c r="AY61" i="3"/>
  <c r="AE90" i="3" s="1"/>
  <c r="AY35" i="3"/>
  <c r="AE89" i="3" s="1"/>
  <c r="H35" i="3" s="1"/>
  <c r="BF38" i="3"/>
  <c r="AL101" i="3" s="1"/>
  <c r="BF64" i="3"/>
  <c r="AL102" i="3" s="1"/>
  <c r="AY60" i="3"/>
  <c r="AE86" i="3" s="1"/>
  <c r="AY34" i="3"/>
  <c r="AE85" i="3" s="1"/>
  <c r="AI27" i="3"/>
  <c r="AI28" i="3"/>
  <c r="BC19" i="3"/>
  <c r="AI25" i="3" s="1"/>
  <c r="BC45" i="3"/>
  <c r="AI26" i="3" s="1"/>
  <c r="AU55" i="3"/>
  <c r="AA66" i="3" s="1"/>
  <c r="AU29" i="3"/>
  <c r="AA65" i="3" s="1"/>
  <c r="D29" i="3" s="1"/>
  <c r="BB44" i="3"/>
  <c r="AH22" i="3" s="1"/>
  <c r="BB18" i="3"/>
  <c r="AH21" i="3" s="1"/>
  <c r="BB53" i="3"/>
  <c r="AH58" i="3" s="1"/>
  <c r="BB27" i="3"/>
  <c r="AH57" i="3" s="1"/>
  <c r="K27" i="3" s="1"/>
  <c r="AT49" i="3"/>
  <c r="Z42" i="3" s="1"/>
  <c r="Z43" i="3"/>
  <c r="Z44" i="3"/>
  <c r="AT23" i="3"/>
  <c r="Z41" i="3" s="1"/>
  <c r="AX47" i="3"/>
  <c r="AD34" i="3" s="1"/>
  <c r="AD36" i="3"/>
  <c r="AD35" i="3"/>
  <c r="AX21" i="3"/>
  <c r="AD33" i="3" s="1"/>
  <c r="AT53" i="3"/>
  <c r="Z58" i="3" s="1"/>
  <c r="Z59" i="3"/>
  <c r="Z60" i="3"/>
  <c r="AT27" i="3"/>
  <c r="Z57" i="3" s="1"/>
  <c r="C27" i="3" s="1"/>
  <c r="AV59" i="3"/>
  <c r="AB82" i="3" s="1"/>
  <c r="AV33" i="3"/>
  <c r="AB81" i="3" s="1"/>
  <c r="AZ43" i="3"/>
  <c r="AF18" i="3" s="1"/>
  <c r="AZ17" i="3"/>
  <c r="AF17" i="3" s="1"/>
  <c r="I17" i="3" s="1"/>
  <c r="AI40" i="3"/>
  <c r="BC48" i="3"/>
  <c r="AI38" i="3" s="1"/>
  <c r="AI39" i="3"/>
  <c r="BC22" i="3"/>
  <c r="AI37" i="3" s="1"/>
  <c r="AI63" i="3"/>
  <c r="BC28" i="3"/>
  <c r="AI61" i="3" s="1"/>
  <c r="AI64" i="3"/>
  <c r="BC54" i="3"/>
  <c r="AI62" i="3" s="1"/>
  <c r="BE60" i="3"/>
  <c r="AK86" i="3" s="1"/>
  <c r="BE34" i="3"/>
  <c r="AK85" i="3" s="1"/>
  <c r="N34" i="3" s="1"/>
  <c r="BD54" i="3"/>
  <c r="AJ62" i="3" s="1"/>
  <c r="AJ64" i="3"/>
  <c r="AJ63" i="3"/>
  <c r="BD28" i="3"/>
  <c r="AJ61" i="3" s="1"/>
  <c r="BB61" i="3"/>
  <c r="AH90" i="3" s="1"/>
  <c r="BB35" i="3"/>
  <c r="AH89" i="3" s="1"/>
  <c r="K35" i="3" s="1"/>
  <c r="AS19" i="3"/>
  <c r="Y25" i="3" s="1"/>
  <c r="Y27" i="3"/>
  <c r="Y28" i="3"/>
  <c r="AS45" i="3"/>
  <c r="Y26" i="3" s="1"/>
  <c r="AD47" i="3"/>
  <c r="AD48" i="3"/>
  <c r="AX50" i="3"/>
  <c r="AD46" i="3" s="1"/>
  <c r="AX24" i="3"/>
  <c r="AD45" i="3" s="1"/>
  <c r="AY30" i="3"/>
  <c r="AE69" i="3" s="1"/>
  <c r="AY56" i="3"/>
  <c r="AE70" i="3" s="1"/>
  <c r="BA62" i="3"/>
  <c r="AG94" i="3" s="1"/>
  <c r="BA36" i="3"/>
  <c r="AG93" i="3" s="1"/>
  <c r="J36" i="3" s="1"/>
  <c r="AS52" i="3"/>
  <c r="Y54" i="3" s="1"/>
  <c r="Y55" i="3"/>
  <c r="AS26" i="3"/>
  <c r="Y53" i="3" s="1"/>
  <c r="Y56" i="3"/>
  <c r="BA56" i="3"/>
  <c r="AG70" i="3" s="1"/>
  <c r="BA30" i="3"/>
  <c r="AG69" i="3" s="1"/>
  <c r="J30" i="3" s="1"/>
  <c r="AU61" i="3"/>
  <c r="AA90" i="3" s="1"/>
  <c r="AU35" i="3"/>
  <c r="AA89" i="3" s="1"/>
  <c r="D35" i="3" s="1"/>
  <c r="BB17" i="3"/>
  <c r="AH17" i="3" s="1"/>
  <c r="BB43" i="3"/>
  <c r="AH18" i="3" s="1"/>
  <c r="AV48" i="3"/>
  <c r="AB38" i="3" s="1"/>
  <c r="AV22" i="3"/>
  <c r="AB37" i="3" s="1"/>
  <c r="E22" i="3" s="1"/>
  <c r="BD52" i="3"/>
  <c r="AJ54" i="3" s="1"/>
  <c r="AJ56" i="3"/>
  <c r="AJ55" i="3"/>
  <c r="BD26" i="3"/>
  <c r="AJ53" i="3" s="1"/>
  <c r="M26" i="3" s="1"/>
  <c r="AD76" i="3"/>
  <c r="AX57" i="3"/>
  <c r="AD74" i="3" s="1"/>
  <c r="AD75" i="3"/>
  <c r="AX31" i="3"/>
  <c r="AD73" i="3" s="1"/>
  <c r="BF61" i="3"/>
  <c r="AL90" i="3" s="1"/>
  <c r="BF35" i="3"/>
  <c r="AL89" i="3" s="1"/>
  <c r="O35" i="3" s="1"/>
  <c r="AC23" i="3"/>
  <c r="AC24" i="3"/>
  <c r="AW44" i="3"/>
  <c r="AC22" i="3" s="1"/>
  <c r="AW18" i="3"/>
  <c r="AC21" i="3" s="1"/>
  <c r="AZ21" i="3"/>
  <c r="AF33" i="3" s="1"/>
  <c r="AZ47" i="3"/>
  <c r="AF34" i="3" s="1"/>
  <c r="AU21" i="3"/>
  <c r="AA33" i="3" s="1"/>
  <c r="AU47" i="3"/>
  <c r="AA34" i="3" s="1"/>
  <c r="AZ53" i="3"/>
  <c r="AF58" i="3" s="1"/>
  <c r="AZ27" i="3"/>
  <c r="AF57" i="3" s="1"/>
  <c r="I27" i="3" s="1"/>
  <c r="BF43" i="3"/>
  <c r="AL18" i="3" s="1"/>
  <c r="BF17" i="3"/>
  <c r="AL17" i="3" s="1"/>
  <c r="AV43" i="3"/>
  <c r="AB18" i="3" s="1"/>
  <c r="AV17" i="3"/>
  <c r="AB17" i="3" s="1"/>
  <c r="E17" i="3" s="1"/>
  <c r="BB30" i="3"/>
  <c r="AH69" i="3" s="1"/>
  <c r="BB56" i="3"/>
  <c r="AH70" i="3" s="1"/>
  <c r="AV55" i="3"/>
  <c r="AB66" i="3" s="1"/>
  <c r="AV29" i="3"/>
  <c r="AB65" i="3" s="1"/>
  <c r="E29" i="3" s="1"/>
  <c r="Y39" i="3"/>
  <c r="AS48" i="3"/>
  <c r="Y38" i="3" s="1"/>
  <c r="AS22" i="3"/>
  <c r="Y37" i="3" s="1"/>
  <c r="Y40" i="3"/>
  <c r="BE27" i="3"/>
  <c r="AK57" i="3" s="1"/>
  <c r="BE53" i="3"/>
  <c r="AK58" i="3" s="1"/>
  <c r="AU44" i="3"/>
  <c r="AA22" i="3" s="1"/>
  <c r="AU18" i="3"/>
  <c r="AA21" i="3" s="1"/>
  <c r="D18" i="3" s="1"/>
  <c r="AY49" i="3"/>
  <c r="AE42" i="3" s="1"/>
  <c r="AY23" i="3"/>
  <c r="AE41" i="3" s="1"/>
  <c r="AZ29" i="3"/>
  <c r="AF65" i="3" s="1"/>
  <c r="AZ55" i="3"/>
  <c r="AF66" i="3" s="1"/>
  <c r="BA29" i="3"/>
  <c r="AG65" i="3" s="1"/>
  <c r="BA55" i="3"/>
  <c r="AG66" i="3" s="1"/>
  <c r="AY62" i="3"/>
  <c r="AE94" i="3" s="1"/>
  <c r="AY36" i="3"/>
  <c r="AE93" i="3" s="1"/>
  <c r="H36" i="3" s="1"/>
  <c r="BB45" i="3"/>
  <c r="AH26" i="3" s="1"/>
  <c r="BB19" i="3"/>
  <c r="AH25" i="3" s="1"/>
  <c r="AU51" i="3"/>
  <c r="AA50" i="3" s="1"/>
  <c r="AU25" i="3"/>
  <c r="AA49" i="3" s="1"/>
  <c r="D25" i="3" s="1"/>
  <c r="AV57" i="3"/>
  <c r="AB74" i="3" s="1"/>
  <c r="AV31" i="3"/>
  <c r="AB73" i="3" s="1"/>
  <c r="E31" i="3" s="1"/>
  <c r="AW37" i="3"/>
  <c r="AC97" i="3" s="1"/>
  <c r="AC99" i="3"/>
  <c r="AW63" i="3"/>
  <c r="AC98" i="3" s="1"/>
  <c r="AC100" i="3"/>
  <c r="BA26" i="3"/>
  <c r="AG53" i="3" s="1"/>
  <c r="BA52" i="3"/>
  <c r="AG54" i="3" s="1"/>
  <c r="AU57" i="3"/>
  <c r="AA74" i="3" s="1"/>
  <c r="AU31" i="3"/>
  <c r="AA73" i="3" s="1"/>
  <c r="D31" i="3" s="1"/>
  <c r="AI91" i="3"/>
  <c r="BC35" i="3"/>
  <c r="AI89" i="3" s="1"/>
  <c r="AI92" i="3"/>
  <c r="BC61" i="3"/>
  <c r="AI90" i="3" s="1"/>
  <c r="BD48" i="3"/>
  <c r="AJ38" i="3" s="1"/>
  <c r="AJ40" i="3"/>
  <c r="BD22" i="3"/>
  <c r="AJ37" i="3" s="1"/>
  <c r="AJ39" i="3"/>
  <c r="AD60" i="3"/>
  <c r="AX53" i="3"/>
  <c r="AD58" i="3" s="1"/>
  <c r="AD59" i="3"/>
  <c r="AX27" i="3"/>
  <c r="AD57" i="3" s="1"/>
  <c r="BF57" i="3"/>
  <c r="AL74" i="3" s="1"/>
  <c r="BF31" i="3"/>
  <c r="AL73" i="3" s="1"/>
  <c r="O31" i="3" s="1"/>
  <c r="AZ62" i="3"/>
  <c r="AF94" i="3" s="1"/>
  <c r="AZ36" i="3"/>
  <c r="AF93" i="3" s="1"/>
  <c r="I36" i="3" s="1"/>
  <c r="AU36" i="3"/>
  <c r="AA93" i="3" s="1"/>
  <c r="AU62" i="3"/>
  <c r="AA94" i="3" s="1"/>
  <c r="AD39" i="3"/>
  <c r="AX48" i="3"/>
  <c r="AD38" i="3" s="1"/>
  <c r="AD40" i="3"/>
  <c r="AX22" i="3"/>
  <c r="AD37" i="3" s="1"/>
  <c r="AU56" i="3"/>
  <c r="AA70" i="3" s="1"/>
  <c r="AU30" i="3"/>
  <c r="AA69" i="3" s="1"/>
  <c r="D30" i="3" s="1"/>
  <c r="AZ50" i="3"/>
  <c r="AF46" i="3" s="1"/>
  <c r="AZ24" i="3"/>
  <c r="AF45" i="3" s="1"/>
  <c r="I24" i="3" s="1"/>
  <c r="AJ67" i="3"/>
  <c r="AJ68" i="3"/>
  <c r="BD55" i="3"/>
  <c r="AJ66" i="3" s="1"/>
  <c r="BD29" i="3"/>
  <c r="AJ65" i="3" s="1"/>
  <c r="Y84" i="3"/>
  <c r="AS59" i="3"/>
  <c r="Y82" i="3" s="1"/>
  <c r="Y83" i="3"/>
  <c r="AS33" i="3"/>
  <c r="Y81" i="3" s="1"/>
  <c r="BA57" i="3"/>
  <c r="AG74" i="3" s="1"/>
  <c r="BA31" i="3"/>
  <c r="AG73" i="3" s="1"/>
  <c r="AX43" i="3"/>
  <c r="AD18" i="3" s="1"/>
  <c r="AD19" i="3"/>
  <c r="AD20" i="3"/>
  <c r="AX17" i="3"/>
  <c r="AD17" i="3" s="1"/>
  <c r="BF44" i="3"/>
  <c r="AL22" i="3" s="1"/>
  <c r="BF18" i="3"/>
  <c r="AL21" i="3" s="1"/>
  <c r="O18" i="3" s="1"/>
  <c r="AU43" i="3"/>
  <c r="AA18" i="3" s="1"/>
  <c r="AU17" i="3"/>
  <c r="AA17" i="3" s="1"/>
  <c r="BB46" i="3"/>
  <c r="AH30" i="3" s="1"/>
  <c r="BB20" i="3"/>
  <c r="AH29" i="3" s="1"/>
  <c r="K20" i="3" s="1"/>
  <c r="AJ28" i="3"/>
  <c r="AJ27" i="3"/>
  <c r="BD19" i="3"/>
  <c r="AJ25" i="3" s="1"/>
  <c r="BD45" i="3"/>
  <c r="AJ26" i="3" s="1"/>
  <c r="BF36" i="3"/>
  <c r="AL93" i="3" s="1"/>
  <c r="BF62" i="3"/>
  <c r="AL94" i="3" s="1"/>
  <c r="BF59" i="3"/>
  <c r="AL82" i="3" s="1"/>
  <c r="BF33" i="3"/>
  <c r="AL81" i="3" s="1"/>
  <c r="O33" i="3" s="1"/>
  <c r="BA35" i="3"/>
  <c r="AG89" i="3" s="1"/>
  <c r="BA61" i="3"/>
  <c r="AG90" i="3" s="1"/>
  <c r="AV44" i="3"/>
  <c r="AB22" i="3" s="1"/>
  <c r="AV18" i="3"/>
  <c r="AB21" i="3" s="1"/>
  <c r="E18" i="3" s="1"/>
  <c r="Y36" i="3"/>
  <c r="AS47" i="3"/>
  <c r="Y34" i="3" s="1"/>
  <c r="Y35" i="3"/>
  <c r="AS21" i="3"/>
  <c r="Y33" i="3" s="1"/>
  <c r="BD58" i="3"/>
  <c r="AJ78" i="3" s="1"/>
  <c r="AJ79" i="3"/>
  <c r="AJ80" i="3"/>
  <c r="BD32" i="3"/>
  <c r="AJ77" i="3" s="1"/>
  <c r="M32" i="3" s="1"/>
  <c r="AY48" i="3"/>
  <c r="AE38" i="3" s="1"/>
  <c r="AY22" i="3"/>
  <c r="AE37" i="3" s="1"/>
  <c r="AZ60" i="3"/>
  <c r="AF86" i="3" s="1"/>
  <c r="AZ34" i="3"/>
  <c r="AF85" i="3" s="1"/>
  <c r="I34" i="3" s="1"/>
  <c r="AZ48" i="3"/>
  <c r="AF38" i="3" s="1"/>
  <c r="AZ22" i="3"/>
  <c r="AF37" i="3" s="1"/>
  <c r="I22" i="3" s="1"/>
  <c r="AU59" i="3"/>
  <c r="AA82" i="3" s="1"/>
  <c r="AU33" i="3"/>
  <c r="AA81" i="3" s="1"/>
  <c r="D33" i="3" s="1"/>
  <c r="BE52" i="3"/>
  <c r="AK54" i="3" s="1"/>
  <c r="BE26" i="3"/>
  <c r="AK53" i="3" s="1"/>
  <c r="BA19" i="3"/>
  <c r="AG25" i="3" s="1"/>
  <c r="BA45" i="3"/>
  <c r="AG26" i="3" s="1"/>
  <c r="Y68" i="3"/>
  <c r="AS55" i="3"/>
  <c r="Y66" i="3" s="1"/>
  <c r="Y67" i="3"/>
  <c r="AS29" i="3"/>
  <c r="Y65" i="3" s="1"/>
  <c r="AJ60" i="3"/>
  <c r="AJ59" i="3"/>
  <c r="BD53" i="3"/>
  <c r="AJ58" i="3" s="1"/>
  <c r="BD27" i="3"/>
  <c r="AJ57" i="3" s="1"/>
  <c r="Y32" i="3"/>
  <c r="AS46" i="3"/>
  <c r="Y30" i="3" s="1"/>
  <c r="Y31" i="3"/>
  <c r="AS20" i="3"/>
  <c r="Y29" i="3" s="1"/>
  <c r="B20" i="3" s="1"/>
  <c r="AS44" i="3"/>
  <c r="Y22" i="3" s="1"/>
  <c r="Y24" i="3"/>
  <c r="AS18" i="3"/>
  <c r="Y21" i="3" s="1"/>
  <c r="Y23" i="3"/>
  <c r="AV45" i="3"/>
  <c r="AB26" i="3" s="1"/>
  <c r="AV19" i="3"/>
  <c r="AB25" i="3" s="1"/>
  <c r="E19" i="3" s="1"/>
  <c r="AJ35" i="3"/>
  <c r="AJ36" i="3"/>
  <c r="BD47" i="3"/>
  <c r="AJ34" i="3" s="1"/>
  <c r="BD21" i="3"/>
  <c r="AJ33" i="3" s="1"/>
  <c r="AU32" i="3"/>
  <c r="AA77" i="3" s="1"/>
  <c r="AU58" i="3"/>
  <c r="AA78" i="3" s="1"/>
  <c r="BE20" i="3"/>
  <c r="AK29" i="3" s="1"/>
  <c r="BE46" i="3"/>
  <c r="AK30" i="3" s="1"/>
  <c r="AI71" i="3"/>
  <c r="BC56" i="3"/>
  <c r="AI70" i="3" s="1"/>
  <c r="BC30" i="3"/>
  <c r="AI69" i="3" s="1"/>
  <c r="AI72" i="3"/>
  <c r="AY43" i="3"/>
  <c r="AE18" i="3" s="1"/>
  <c r="AY17" i="3"/>
  <c r="AE17" i="3" s="1"/>
  <c r="H17" i="3" s="1"/>
  <c r="BB22" i="3"/>
  <c r="AH37" i="3" s="1"/>
  <c r="BB48" i="3"/>
  <c r="AH38" i="3" s="1"/>
  <c r="BB54" i="3"/>
  <c r="AH62" i="3" s="1"/>
  <c r="BB28" i="3"/>
  <c r="AH61" i="3" s="1"/>
  <c r="K28" i="3" s="1"/>
  <c r="BC60" i="3"/>
  <c r="AI86" i="3" s="1"/>
  <c r="AI88" i="3"/>
  <c r="AI87" i="3"/>
  <c r="BC34" i="3"/>
  <c r="AI85" i="3" s="1"/>
  <c r="BE44" i="3"/>
  <c r="AK22" i="3" s="1"/>
  <c r="BE18" i="3"/>
  <c r="AK21" i="3" s="1"/>
  <c r="N18" i="3" s="1"/>
  <c r="AU24" i="3"/>
  <c r="AA45" i="3" s="1"/>
  <c r="AU50" i="3"/>
  <c r="AA46" i="3" s="1"/>
  <c r="AW56" i="3"/>
  <c r="AC70" i="3" s="1"/>
  <c r="AC71" i="3"/>
  <c r="AW30" i="3"/>
  <c r="AC69" i="3" s="1"/>
  <c r="AC72" i="3"/>
  <c r="AD95" i="3"/>
  <c r="AD96" i="3"/>
  <c r="AX36" i="3"/>
  <c r="AD93" i="3" s="1"/>
  <c r="AX62" i="3"/>
  <c r="AD94" i="3" s="1"/>
  <c r="AD72" i="3"/>
  <c r="AD71" i="3"/>
  <c r="AX30" i="3"/>
  <c r="AD69" i="3" s="1"/>
  <c r="AX56" i="3"/>
  <c r="AD70" i="3" s="1"/>
  <c r="AV63" i="3"/>
  <c r="AB98" i="3" s="1"/>
  <c r="AV37" i="3"/>
  <c r="AB97" i="3" s="1"/>
  <c r="E37" i="3" s="1"/>
  <c r="AC32" i="3"/>
  <c r="AC31" i="3"/>
  <c r="AW46" i="3"/>
  <c r="AC30" i="3" s="1"/>
  <c r="AW20" i="3"/>
  <c r="AC29" i="3" s="1"/>
  <c r="BE25" i="3"/>
  <c r="AK49" i="3" s="1"/>
  <c r="BE51" i="3"/>
  <c r="AK50" i="3" s="1"/>
  <c r="Y80" i="3"/>
  <c r="AS58" i="3"/>
  <c r="Y78" i="3" s="1"/>
  <c r="Y79" i="3"/>
  <c r="AS32" i="3"/>
  <c r="Y77" i="3" s="1"/>
  <c r="Z103" i="3"/>
  <c r="AT64" i="3"/>
  <c r="Z102" i="3" s="1"/>
  <c r="AT38" i="3"/>
  <c r="Z101" i="3" s="1"/>
  <c r="Z104" i="3"/>
  <c r="AU53" i="3"/>
  <c r="AA58" i="3" s="1"/>
  <c r="AU27" i="3"/>
  <c r="AA57" i="3" s="1"/>
  <c r="D27" i="3" s="1"/>
  <c r="AI76" i="3"/>
  <c r="AI75" i="3"/>
  <c r="BC31" i="3"/>
  <c r="AI73" i="3" s="1"/>
  <c r="BC57" i="3"/>
  <c r="AI74" i="3" s="1"/>
  <c r="AW62" i="3"/>
  <c r="AC94" i="3" s="1"/>
  <c r="AC95" i="3"/>
  <c r="AC96" i="3"/>
  <c r="AW36" i="3"/>
  <c r="AC93" i="3" s="1"/>
  <c r="BD44" i="3"/>
  <c r="AJ22" i="3" s="1"/>
  <c r="AJ23" i="3"/>
  <c r="AJ24" i="3"/>
  <c r="BD18" i="3"/>
  <c r="AJ21" i="3" s="1"/>
  <c r="AD44" i="3"/>
  <c r="AX49" i="3"/>
  <c r="AD42" i="3" s="1"/>
  <c r="AX23" i="3"/>
  <c r="AD41" i="3" s="1"/>
  <c r="AD43" i="3"/>
  <c r="BF53" i="3"/>
  <c r="AL58" i="3" s="1"/>
  <c r="BF27" i="3"/>
  <c r="AL57" i="3" s="1"/>
  <c r="O27" i="3" s="1"/>
  <c r="AZ58" i="3"/>
  <c r="AF78" i="3" s="1"/>
  <c r="AZ32" i="3"/>
  <c r="AF77" i="3" s="1"/>
  <c r="Z99" i="3"/>
  <c r="AT63" i="3"/>
  <c r="Z98" i="3" s="1"/>
  <c r="Z100" i="3"/>
  <c r="AT37" i="3"/>
  <c r="Z97" i="3" s="1"/>
  <c r="AU45" i="3"/>
  <c r="AA26" i="3" s="1"/>
  <c r="AU19" i="3"/>
  <c r="AA25" i="3" s="1"/>
  <c r="D19" i="3" s="1"/>
  <c r="BA47" i="3"/>
  <c r="AG34" i="3" s="1"/>
  <c r="BA21" i="3"/>
  <c r="AG33" i="3" s="1"/>
  <c r="AV50" i="3"/>
  <c r="AB46" i="3" s="1"/>
  <c r="AV24" i="3"/>
  <c r="AB45" i="3" s="1"/>
  <c r="E24" i="3" s="1"/>
  <c r="AD100" i="3"/>
  <c r="AX63" i="3"/>
  <c r="AD98" i="3" s="1"/>
  <c r="AD99" i="3"/>
  <c r="AX37" i="3"/>
  <c r="AD97" i="3" s="1"/>
  <c r="G37" i="3" s="1"/>
  <c r="BB24" i="3"/>
  <c r="AH45" i="3" s="1"/>
  <c r="BB50" i="3"/>
  <c r="AH46" i="3" s="1"/>
  <c r="Z96" i="3"/>
  <c r="AT62" i="3"/>
  <c r="Z94" i="3" s="1"/>
  <c r="Z95" i="3"/>
  <c r="AT36" i="3"/>
  <c r="Z93" i="3" s="1"/>
  <c r="BB49" i="3"/>
  <c r="AH42" i="3" s="1"/>
  <c r="BB23" i="3"/>
  <c r="AH41" i="3" s="1"/>
  <c r="K23" i="3" s="1"/>
  <c r="BB34" i="3"/>
  <c r="AH85" i="3" s="1"/>
  <c r="BB60" i="3"/>
  <c r="AH86" i="3" s="1"/>
  <c r="AD88" i="3"/>
  <c r="AD87" i="3"/>
  <c r="AX60" i="3"/>
  <c r="AD86" i="3" s="1"/>
  <c r="AX34" i="3"/>
  <c r="AD85" i="3" s="1"/>
  <c r="BA46" i="3"/>
  <c r="AG30" i="3" s="1"/>
  <c r="BA20" i="3"/>
  <c r="AG29" i="3" s="1"/>
  <c r="J20" i="3" s="1"/>
  <c r="AZ56" i="3"/>
  <c r="AF70" i="3" s="1"/>
  <c r="AZ30" i="3"/>
  <c r="AF69" i="3" s="1"/>
  <c r="BE43" i="3"/>
  <c r="AK18" i="3" s="1"/>
  <c r="BE17" i="3"/>
  <c r="AK17" i="3" s="1"/>
  <c r="N17" i="3" s="1"/>
  <c r="AU23" i="3"/>
  <c r="AA41" i="3" s="1"/>
  <c r="AU49" i="3"/>
  <c r="AA42" i="3" s="1"/>
  <c r="AV47" i="3"/>
  <c r="AB34" i="3" s="1"/>
  <c r="AV21" i="3"/>
  <c r="AB33" i="3" s="1"/>
  <c r="E21" i="3" s="1"/>
  <c r="AC36" i="3"/>
  <c r="AW21" i="3"/>
  <c r="AC33" i="3" s="1"/>
  <c r="AC35" i="3"/>
  <c r="AW47" i="3"/>
  <c r="AC34" i="3" s="1"/>
  <c r="BE48" i="3"/>
  <c r="AK38" i="3" s="1"/>
  <c r="BE22" i="3"/>
  <c r="AK37" i="3" s="1"/>
  <c r="N22" i="3" s="1"/>
  <c r="AI84" i="3"/>
  <c r="BC59" i="3"/>
  <c r="AI82" i="3" s="1"/>
  <c r="AI83" i="3"/>
  <c r="BC33" i="3"/>
  <c r="AI81" i="3" s="1"/>
  <c r="BE21" i="3"/>
  <c r="AK33" i="3" s="1"/>
  <c r="BE47" i="3"/>
  <c r="AK34" i="3" s="1"/>
  <c r="AV58" i="3"/>
  <c r="AB78" i="3" s="1"/>
  <c r="AV32" i="3"/>
  <c r="AB77" i="3" s="1"/>
  <c r="E32" i="3" s="1"/>
  <c r="Z23" i="3"/>
  <c r="AT18" i="3"/>
  <c r="Z21" i="3" s="1"/>
  <c r="Z24" i="3"/>
  <c r="AT44" i="3"/>
  <c r="Z22" i="3" s="1"/>
  <c r="AC43" i="3"/>
  <c r="AW49" i="3"/>
  <c r="AC42" i="3" s="1"/>
  <c r="AW23" i="3"/>
  <c r="AC41" i="3" s="1"/>
  <c r="AC44" i="3"/>
  <c r="AD67" i="3"/>
  <c r="AD68" i="3"/>
  <c r="AX55" i="3"/>
  <c r="AD66" i="3" s="1"/>
  <c r="AX29" i="3"/>
  <c r="AD65" i="3" s="1"/>
  <c r="AZ61" i="3"/>
  <c r="AF90" i="3" s="1"/>
  <c r="AZ35" i="3"/>
  <c r="AF89" i="3" s="1"/>
  <c r="I35" i="3" s="1"/>
  <c r="AZ45" i="3"/>
  <c r="AF26" i="3" s="1"/>
  <c r="AZ19" i="3"/>
  <c r="AF25" i="3" s="1"/>
  <c r="I19" i="3" s="1"/>
  <c r="BF24" i="3"/>
  <c r="AL45" i="3" s="1"/>
  <c r="BF50" i="3"/>
  <c r="AL46" i="3" s="1"/>
  <c r="Y75" i="3"/>
  <c r="AS31" i="3"/>
  <c r="Y73" i="3" s="1"/>
  <c r="AS57" i="3"/>
  <c r="Y74" i="3" s="1"/>
  <c r="Y76" i="3"/>
  <c r="AU63" i="3"/>
  <c r="AA98" i="3" s="1"/>
  <c r="AU37" i="3"/>
  <c r="AA97" i="3" s="1"/>
  <c r="D37" i="3" s="1"/>
  <c r="AT57" i="3"/>
  <c r="Z74" i="3" s="1"/>
  <c r="Z76" i="3"/>
  <c r="Z75" i="3"/>
  <c r="AT31" i="3"/>
  <c r="Z73" i="3" s="1"/>
  <c r="BF63" i="3"/>
  <c r="AL98" i="3" s="1"/>
  <c r="BF37" i="3"/>
  <c r="AL97" i="3" s="1"/>
  <c r="O37" i="3" s="1"/>
  <c r="BF46" i="3"/>
  <c r="AL30" i="3" s="1"/>
  <c r="BF20" i="3"/>
  <c r="AL29" i="3" s="1"/>
  <c r="O20" i="3" s="1"/>
  <c r="BB26" i="3"/>
  <c r="AH53" i="3" s="1"/>
  <c r="BB52" i="3"/>
  <c r="AH54" i="3" s="1"/>
  <c r="AI79" i="3"/>
  <c r="BC32" i="3"/>
  <c r="AI77" i="3" s="1"/>
  <c r="AI80" i="3"/>
  <c r="BC58" i="3"/>
  <c r="AI78" i="3" s="1"/>
  <c r="BE64" i="3"/>
  <c r="AK102" i="3" s="1"/>
  <c r="BE38" i="3"/>
  <c r="AK101" i="3" s="1"/>
  <c r="N38" i="3" s="1"/>
  <c r="BC27" i="3"/>
  <c r="AI57" i="3" s="1"/>
  <c r="AI59" i="3"/>
  <c r="AI60" i="3"/>
  <c r="BC53" i="3"/>
  <c r="AI58" i="3" s="1"/>
  <c r="AC80" i="3"/>
  <c r="AW58" i="3"/>
  <c r="AC78" i="3" s="1"/>
  <c r="AW32" i="3"/>
  <c r="AC77" i="3" s="1"/>
  <c r="AC79" i="3"/>
  <c r="BE62" i="3"/>
  <c r="AK94" i="3" s="1"/>
  <c r="BE36" i="3"/>
  <c r="AK93" i="3" s="1"/>
  <c r="N36" i="3" s="1"/>
  <c r="AD28" i="3"/>
  <c r="AX45" i="3"/>
  <c r="AD26" i="3" s="1"/>
  <c r="AX19" i="3"/>
  <c r="AD25" i="3" s="1"/>
  <c r="AD27" i="3"/>
  <c r="BF49" i="3"/>
  <c r="AL42" i="3" s="1"/>
  <c r="BF23" i="3"/>
  <c r="AL41" i="3" s="1"/>
  <c r="O23" i="3" s="1"/>
  <c r="AZ54" i="3"/>
  <c r="AF62" i="3" s="1"/>
  <c r="AZ28" i="3"/>
  <c r="AF61" i="3" s="1"/>
  <c r="I28" i="3" s="1"/>
  <c r="Z83" i="3"/>
  <c r="AT59" i="3"/>
  <c r="Z82" i="3" s="1"/>
  <c r="Z84" i="3"/>
  <c r="AT33" i="3"/>
  <c r="Z81" i="3" s="1"/>
  <c r="BB63" i="3"/>
  <c r="AH98" i="3" s="1"/>
  <c r="BB37" i="3"/>
  <c r="AH97" i="3" s="1"/>
  <c r="K37" i="3" s="1"/>
  <c r="BA37" i="3"/>
  <c r="AG97" i="3" s="1"/>
  <c r="BA63" i="3"/>
  <c r="AG98" i="3" s="1"/>
  <c r="AI36" i="3"/>
  <c r="AI35" i="3"/>
  <c r="BC47" i="3"/>
  <c r="AI34" i="3" s="1"/>
  <c r="BC21" i="3"/>
  <c r="AI33" i="3" s="1"/>
  <c r="L21" i="3" s="1"/>
  <c r="AZ51" i="3"/>
  <c r="AF50" i="3" s="1"/>
  <c r="AZ25" i="3"/>
  <c r="AF49" i="3" s="1"/>
  <c r="I25" i="3" s="1"/>
  <c r="AV61" i="3"/>
  <c r="AB90" i="3" s="1"/>
  <c r="AV35" i="3"/>
  <c r="AB89" i="3" s="1"/>
  <c r="E35" i="3" s="1"/>
  <c r="AI24" i="3"/>
  <c r="AI23" i="3"/>
  <c r="BC44" i="3"/>
  <c r="AI22" i="3" s="1"/>
  <c r="BC18" i="3"/>
  <c r="AI21" i="3" s="1"/>
  <c r="AU46" i="3"/>
  <c r="AA30" i="3" s="1"/>
  <c r="AU20" i="3"/>
  <c r="AA29" i="3" s="1"/>
  <c r="D20" i="3" s="1"/>
  <c r="BE63" i="3"/>
  <c r="AK98" i="3" s="1"/>
  <c r="BE37" i="3"/>
  <c r="AK97" i="3" s="1"/>
  <c r="N37" i="3" s="1"/>
  <c r="AY53" i="3"/>
  <c r="AE58" i="3" s="1"/>
  <c r="AY27" i="3"/>
  <c r="AE57" i="3" s="1"/>
  <c r="AW54" i="3"/>
  <c r="AC62" i="3" s="1"/>
  <c r="AC63" i="3"/>
  <c r="AW28" i="3"/>
  <c r="AC61" i="3" s="1"/>
  <c r="AC64" i="3"/>
  <c r="BF45" i="3"/>
  <c r="AL26" i="3" s="1"/>
  <c r="BF19" i="3"/>
  <c r="AL25" i="3" s="1"/>
  <c r="O19" i="3" s="1"/>
  <c r="Z67" i="3"/>
  <c r="Z68" i="3"/>
  <c r="AT55" i="3"/>
  <c r="Z66" i="3" s="1"/>
  <c r="AT29" i="3"/>
  <c r="Z65" i="3" s="1"/>
  <c r="AY38" i="3"/>
  <c r="AE101" i="3" s="1"/>
  <c r="AY64" i="3"/>
  <c r="AE102" i="3" s="1"/>
  <c r="AV49" i="3"/>
  <c r="AB42" i="3" s="1"/>
  <c r="AV23" i="3"/>
  <c r="AB41" i="3" s="1"/>
  <c r="E23" i="3" s="1"/>
  <c r="Y60" i="3"/>
  <c r="Y59" i="3"/>
  <c r="AS53" i="3"/>
  <c r="Y58" i="3" s="1"/>
  <c r="AS27" i="3"/>
  <c r="Y57" i="3" s="1"/>
  <c r="AC19" i="3"/>
  <c r="AC20" i="3"/>
  <c r="AW17" i="3"/>
  <c r="AC17" i="3" s="1"/>
  <c r="AW43" i="3"/>
  <c r="AC18" i="3" s="1"/>
  <c r="AT52" i="3"/>
  <c r="Z54" i="3" s="1"/>
  <c r="Z56" i="3"/>
  <c r="Z55" i="3"/>
  <c r="AT26" i="3"/>
  <c r="Z53" i="3" s="1"/>
  <c r="AI99" i="3"/>
  <c r="AI100" i="3"/>
  <c r="BC63" i="3"/>
  <c r="AI98" i="3" s="1"/>
  <c r="BC37" i="3"/>
  <c r="AI97" i="3" s="1"/>
  <c r="BA50" i="3"/>
  <c r="AG46" i="3" s="1"/>
  <c r="BA24" i="3"/>
  <c r="AG45" i="3" s="1"/>
  <c r="BA22" i="3"/>
  <c r="AG37" i="3" s="1"/>
  <c r="BA48" i="3"/>
  <c r="AG38" i="3" s="1"/>
  <c r="BA59" i="3"/>
  <c r="AG82" i="3" s="1"/>
  <c r="BA33" i="3"/>
  <c r="AG81" i="3" s="1"/>
  <c r="J33" i="3" s="1"/>
  <c r="AX51" i="3"/>
  <c r="AD50" i="3" s="1"/>
  <c r="AD52" i="3"/>
  <c r="AD51" i="3"/>
  <c r="AX25" i="3"/>
  <c r="AD49" i="3" s="1"/>
  <c r="AV54" i="3"/>
  <c r="AB62" i="3" s="1"/>
  <c r="AV28" i="3"/>
  <c r="AB61" i="3" s="1"/>
  <c r="E28" i="3" s="1"/>
  <c r="AJ51" i="3"/>
  <c r="AJ52" i="3"/>
  <c r="BD51" i="3"/>
  <c r="AJ50" i="3" s="1"/>
  <c r="BD25" i="3"/>
  <c r="AJ49" i="3" s="1"/>
  <c r="AZ44" i="3"/>
  <c r="AF22" i="3" s="1"/>
  <c r="AZ18" i="3"/>
  <c r="AF21" i="3" s="1"/>
  <c r="AV51" i="3"/>
  <c r="AB50" i="3" s="1"/>
  <c r="AV25" i="3"/>
  <c r="AB49" i="3" s="1"/>
  <c r="E25" i="3" s="1"/>
  <c r="AI96" i="3"/>
  <c r="BC62" i="3"/>
  <c r="AI94" i="3" s="1"/>
  <c r="BC36" i="3"/>
  <c r="AI93" i="3" s="1"/>
  <c r="AI95" i="3"/>
  <c r="Y47" i="3"/>
  <c r="AS50" i="3"/>
  <c r="Y46" i="3" s="1"/>
  <c r="AS24" i="3"/>
  <c r="Y45" i="3" s="1"/>
  <c r="Y48" i="3"/>
  <c r="AC91" i="3"/>
  <c r="AC92" i="3"/>
  <c r="AW61" i="3"/>
  <c r="AC90" i="3" s="1"/>
  <c r="AW35" i="3"/>
  <c r="AC89" i="3" s="1"/>
  <c r="AY45" i="3"/>
  <c r="AE26" i="3" s="1"/>
  <c r="AY19" i="3"/>
  <c r="AE25" i="3" s="1"/>
  <c r="BD50" i="3"/>
  <c r="AJ46" i="3" s="1"/>
  <c r="AJ47" i="3"/>
  <c r="AJ48" i="3"/>
  <c r="BD24" i="3"/>
  <c r="AJ45" i="3" s="1"/>
  <c r="BF56" i="3"/>
  <c r="AL70" i="3" s="1"/>
  <c r="BF30" i="3"/>
  <c r="AL69" i="3" s="1"/>
  <c r="O30" i="3" s="1"/>
  <c r="AS63" i="3"/>
  <c r="Y98" i="3" s="1"/>
  <c r="Y100" i="3"/>
  <c r="Y99" i="3"/>
  <c r="AS37" i="3"/>
  <c r="Y97" i="3" s="1"/>
  <c r="BD46" i="3"/>
  <c r="AJ30" i="3" s="1"/>
  <c r="AJ31" i="3"/>
  <c r="AJ32" i="3"/>
  <c r="BD20" i="3"/>
  <c r="AJ29" i="3" s="1"/>
  <c r="AY26" i="3"/>
  <c r="AE53" i="3" s="1"/>
  <c r="AY52" i="3"/>
  <c r="AE54" i="3" s="1"/>
  <c r="BA32" i="3"/>
  <c r="AG77" i="3" s="1"/>
  <c r="BA58" i="3"/>
  <c r="AG78" i="3" s="1"/>
  <c r="BB38" i="3"/>
  <c r="AH101" i="3" s="1"/>
  <c r="BB64" i="3"/>
  <c r="AH102" i="3" s="1"/>
  <c r="BB58" i="3"/>
  <c r="AH78" i="3" s="1"/>
  <c r="BB32" i="3"/>
  <c r="AH77" i="3" s="1"/>
  <c r="K32" i="3" s="1"/>
  <c r="Y20" i="3"/>
  <c r="AS43" i="3"/>
  <c r="Y18" i="3" s="1"/>
  <c r="Y19" i="3"/>
  <c r="AS17" i="3"/>
  <c r="Y17" i="3" s="1"/>
  <c r="AC40" i="3"/>
  <c r="AC39" i="3"/>
  <c r="AW48" i="3"/>
  <c r="AC38" i="3" s="1"/>
  <c r="AW22" i="3"/>
  <c r="AC37" i="3" s="1"/>
  <c r="F22" i="3" s="1"/>
  <c r="AU28" i="3"/>
  <c r="AA61" i="3" s="1"/>
  <c r="AU54" i="3"/>
  <c r="AA62" i="3" s="1"/>
  <c r="AC88" i="3"/>
  <c r="AC87" i="3"/>
  <c r="AW34" i="3"/>
  <c r="AC85" i="3" s="1"/>
  <c r="AW60" i="3"/>
  <c r="AC86" i="3" s="1"/>
  <c r="AC48" i="3"/>
  <c r="AC47" i="3"/>
  <c r="AW50" i="3"/>
  <c r="AC46" i="3" s="1"/>
  <c r="AW24" i="3"/>
  <c r="AC45" i="3" s="1"/>
  <c r="BE28" i="3"/>
  <c r="AK61" i="3" s="1"/>
  <c r="BE54" i="3"/>
  <c r="AK62" i="3" s="1"/>
  <c r="AY59" i="3"/>
  <c r="AE82" i="3" s="1"/>
  <c r="AY33" i="3"/>
  <c r="AE81" i="3" s="1"/>
  <c r="H33" i="3" s="1"/>
  <c r="Y103" i="3"/>
  <c r="Y104" i="3"/>
  <c r="AS64" i="3"/>
  <c r="Y102" i="3" s="1"/>
  <c r="AS38" i="3"/>
  <c r="Y101" i="3" s="1"/>
  <c r="AZ46" i="3"/>
  <c r="AF30" i="3" s="1"/>
  <c r="AZ20" i="3"/>
  <c r="AF29" i="3" s="1"/>
  <c r="I20" i="3" s="1"/>
  <c r="Z51" i="3"/>
  <c r="AT51" i="3"/>
  <c r="Z50" i="3" s="1"/>
  <c r="Z52" i="3"/>
  <c r="AT25" i="3"/>
  <c r="Z49" i="3" s="1"/>
  <c r="BB55" i="3"/>
  <c r="AH66" i="3" s="1"/>
  <c r="BB29" i="3"/>
  <c r="AH65" i="3" s="1"/>
  <c r="AV60" i="3"/>
  <c r="AB86" i="3" s="1"/>
  <c r="AV34" i="3"/>
  <c r="AB85" i="3" s="1"/>
  <c r="E34" i="3" s="1"/>
  <c r="BD64" i="3"/>
  <c r="AJ102" i="3" s="1"/>
  <c r="AJ103" i="3"/>
  <c r="AJ104" i="3"/>
  <c r="BD38" i="3"/>
  <c r="AJ101" i="3" s="1"/>
  <c r="M25" i="3" l="1"/>
  <c r="C25" i="3"/>
  <c r="C29" i="3"/>
  <c r="F35" i="3"/>
  <c r="L37" i="3"/>
  <c r="B32" i="3"/>
  <c r="L35" i="3"/>
  <c r="L22" i="3"/>
  <c r="F31" i="3"/>
  <c r="M30" i="3"/>
  <c r="L29" i="3"/>
  <c r="M33" i="3"/>
  <c r="G26" i="3"/>
  <c r="G28" i="3"/>
  <c r="M37" i="3"/>
  <c r="G38" i="3"/>
  <c r="L24" i="3"/>
  <c r="M38" i="3"/>
  <c r="L18" i="3"/>
  <c r="M20" i="3"/>
  <c r="M27" i="3"/>
  <c r="C18" i="3"/>
  <c r="B29" i="3"/>
  <c r="B33" i="3"/>
  <c r="C23" i="3"/>
  <c r="B23" i="3"/>
  <c r="C34" i="3"/>
  <c r="B27" i="3"/>
  <c r="CL45" i="1"/>
  <c r="BF26" i="1" s="1"/>
  <c r="CL19" i="1"/>
  <c r="BF25" i="1" s="1"/>
  <c r="U19" i="1" s="1"/>
  <c r="BV84" i="1"/>
  <c r="AP79" i="1" s="1"/>
  <c r="BV58" i="1"/>
  <c r="AP78" i="1" s="1"/>
  <c r="BV110" i="1"/>
  <c r="AP80" i="1" s="1"/>
  <c r="BV32" i="1"/>
  <c r="AP77" i="1" s="1"/>
  <c r="CR45" i="1"/>
  <c r="BL26" i="1" s="1"/>
  <c r="CR19" i="1"/>
  <c r="BL25" i="1" s="1"/>
  <c r="AA19" i="1" s="1"/>
  <c r="BV79" i="1"/>
  <c r="AP59" i="1" s="1"/>
  <c r="BV53" i="1"/>
  <c r="AP58" i="1" s="1"/>
  <c r="BV27" i="1"/>
  <c r="AP57" i="1" s="1"/>
  <c r="BV105" i="1"/>
  <c r="AP60" i="1" s="1"/>
  <c r="CB64" i="1"/>
  <c r="AV102" i="1" s="1"/>
  <c r="CB116" i="1"/>
  <c r="AV104" i="1" s="1"/>
  <c r="CB90" i="1"/>
  <c r="AV103" i="1" s="1"/>
  <c r="CB38" i="1"/>
  <c r="AV101" i="1" s="1"/>
  <c r="CO109" i="1"/>
  <c r="BI76" i="1" s="1"/>
  <c r="CO57" i="1"/>
  <c r="BI74" i="1" s="1"/>
  <c r="CO83" i="1"/>
  <c r="BI75" i="1" s="1"/>
  <c r="CO31" i="1"/>
  <c r="BI73" i="1" s="1"/>
  <c r="X31" i="1" s="1"/>
  <c r="CO106" i="1"/>
  <c r="BI64" i="1" s="1"/>
  <c r="CO80" i="1"/>
  <c r="BI63" i="1" s="1"/>
  <c r="CO28" i="1"/>
  <c r="BI61" i="1" s="1"/>
  <c r="CO54" i="1"/>
  <c r="BI62" i="1" s="1"/>
  <c r="CN110" i="1"/>
  <c r="BH80" i="1" s="1"/>
  <c r="CN84" i="1"/>
  <c r="BH79" i="1" s="1"/>
  <c r="CN58" i="1"/>
  <c r="BH78" i="1" s="1"/>
  <c r="CN32" i="1"/>
  <c r="BH77" i="1" s="1"/>
  <c r="CN81" i="1"/>
  <c r="BH67" i="1" s="1"/>
  <c r="CN107" i="1"/>
  <c r="BH68" i="1" s="1"/>
  <c r="CN55" i="1"/>
  <c r="BH66" i="1" s="1"/>
  <c r="CN29" i="1"/>
  <c r="BH65" i="1" s="1"/>
  <c r="BW48" i="1"/>
  <c r="AQ38" i="1" s="1"/>
  <c r="BW22" i="1"/>
  <c r="AQ37" i="1" s="1"/>
  <c r="F22" i="1" s="1"/>
  <c r="CQ61" i="1"/>
  <c r="BK90" i="1" s="1"/>
  <c r="CQ35" i="1"/>
  <c r="BK89" i="1" s="1"/>
  <c r="Z35" i="1" s="1"/>
  <c r="CQ62" i="1"/>
  <c r="BK94" i="1" s="1"/>
  <c r="CQ36" i="1"/>
  <c r="BK93" i="1" s="1"/>
  <c r="Z36" i="1" s="1"/>
  <c r="CJ17" i="1"/>
  <c r="BD17" i="1" s="1"/>
  <c r="S17" i="1" s="1"/>
  <c r="CJ43" i="1"/>
  <c r="BD18" i="1" s="1"/>
  <c r="CK47" i="1"/>
  <c r="BE34" i="1" s="1"/>
  <c r="CK21" i="1"/>
  <c r="BE33" i="1" s="1"/>
  <c r="T21" i="1" s="1"/>
  <c r="CL51" i="1"/>
  <c r="BF50" i="1" s="1"/>
  <c r="CL25" i="1"/>
  <c r="BF49" i="1" s="1"/>
  <c r="U25" i="1" s="1"/>
  <c r="BX57" i="1"/>
  <c r="AR74" i="1" s="1"/>
  <c r="BX31" i="1"/>
  <c r="AR73" i="1" s="1"/>
  <c r="G31" i="1" s="1"/>
  <c r="CF63" i="1"/>
  <c r="AZ98" i="1" s="1"/>
  <c r="CF37" i="1"/>
  <c r="AZ97" i="1" s="1"/>
  <c r="O37" i="1" s="1"/>
  <c r="BX46" i="1"/>
  <c r="AR30" i="1" s="1"/>
  <c r="BX20" i="1"/>
  <c r="AR29" i="1" s="1"/>
  <c r="G20" i="1" s="1"/>
  <c r="BZ50" i="1"/>
  <c r="AT46" i="1" s="1"/>
  <c r="BZ24" i="1"/>
  <c r="AT45" i="1" s="1"/>
  <c r="I24" i="1" s="1"/>
  <c r="BT107" i="1"/>
  <c r="AN68" i="1" s="1"/>
  <c r="BT55" i="1"/>
  <c r="AN66" i="1" s="1"/>
  <c r="BT29" i="1"/>
  <c r="AN65" i="1" s="1"/>
  <c r="BT81" i="1"/>
  <c r="AN67" i="1" s="1"/>
  <c r="BV113" i="1"/>
  <c r="AP92" i="1" s="1"/>
  <c r="BV87" i="1"/>
  <c r="AP91" i="1" s="1"/>
  <c r="BV35" i="1"/>
  <c r="AP89" i="1" s="1"/>
  <c r="BV61" i="1"/>
  <c r="AP90" i="1" s="1"/>
  <c r="CN70" i="1"/>
  <c r="BH23" i="1" s="1"/>
  <c r="CN18" i="1"/>
  <c r="BH21" i="1" s="1"/>
  <c r="W18" i="1" s="1"/>
  <c r="CN96" i="1"/>
  <c r="BH24" i="1" s="1"/>
  <c r="CN44" i="1"/>
  <c r="BH22" i="1" s="1"/>
  <c r="CO100" i="1"/>
  <c r="BI40" i="1" s="1"/>
  <c r="CO22" i="1"/>
  <c r="BI37" i="1" s="1"/>
  <c r="CO48" i="1"/>
  <c r="BI38" i="1" s="1"/>
  <c r="CO74" i="1"/>
  <c r="BI39" i="1" s="1"/>
  <c r="CP78" i="1"/>
  <c r="BJ55" i="1" s="1"/>
  <c r="CP104" i="1"/>
  <c r="BJ56" i="1" s="1"/>
  <c r="CP52" i="1"/>
  <c r="BJ54" i="1" s="1"/>
  <c r="CP26" i="1"/>
  <c r="BJ53" i="1" s="1"/>
  <c r="CR58" i="1"/>
  <c r="BL78" i="1" s="1"/>
  <c r="CR32" i="1"/>
  <c r="BL77" i="1" s="1"/>
  <c r="AA32" i="1" s="1"/>
  <c r="BZ43" i="1"/>
  <c r="AT18" i="1" s="1"/>
  <c r="BZ17" i="1"/>
  <c r="AT17" i="1" s="1"/>
  <c r="I17" i="1" s="1"/>
  <c r="CB99" i="1"/>
  <c r="AV36" i="1" s="1"/>
  <c r="CB21" i="1"/>
  <c r="AV33" i="1" s="1"/>
  <c r="CB47" i="1"/>
  <c r="AV34" i="1" s="1"/>
  <c r="CB73" i="1"/>
  <c r="AV35" i="1" s="1"/>
  <c r="CD103" i="1"/>
  <c r="AX52" i="1" s="1"/>
  <c r="CD77" i="1"/>
  <c r="AX51" i="1" s="1"/>
  <c r="CD51" i="1"/>
  <c r="AX50" i="1" s="1"/>
  <c r="CD25" i="1"/>
  <c r="AX49" i="1" s="1"/>
  <c r="CN82" i="1"/>
  <c r="BH71" i="1" s="1"/>
  <c r="CN56" i="1"/>
  <c r="BH70" i="1" s="1"/>
  <c r="CN108" i="1"/>
  <c r="BH72" i="1" s="1"/>
  <c r="CN30" i="1"/>
  <c r="BH69" i="1" s="1"/>
  <c r="CR62" i="1"/>
  <c r="BL94" i="1" s="1"/>
  <c r="CR36" i="1"/>
  <c r="BL93" i="1" s="1"/>
  <c r="AA36" i="1" s="1"/>
  <c r="CC98" i="1"/>
  <c r="AW32" i="1" s="1"/>
  <c r="CC72" i="1"/>
  <c r="AW31" i="1" s="1"/>
  <c r="CC46" i="1"/>
  <c r="AW30" i="1" s="1"/>
  <c r="CC20" i="1"/>
  <c r="AW29" i="1" s="1"/>
  <c r="CF24" i="1"/>
  <c r="AZ45" i="1" s="1"/>
  <c r="O24" i="1" s="1"/>
  <c r="CF50" i="1"/>
  <c r="AZ46" i="1" s="1"/>
  <c r="BZ55" i="1"/>
  <c r="AT66" i="1" s="1"/>
  <c r="BZ29" i="1"/>
  <c r="AT65" i="1" s="1"/>
  <c r="I29" i="1" s="1"/>
  <c r="CC61" i="1"/>
  <c r="AW90" i="1" s="1"/>
  <c r="CC87" i="1"/>
  <c r="AW91" i="1" s="1"/>
  <c r="CC113" i="1"/>
  <c r="AW92" i="1" s="1"/>
  <c r="CC35" i="1"/>
  <c r="AW89" i="1" s="1"/>
  <c r="CD97" i="1"/>
  <c r="AX28" i="1" s="1"/>
  <c r="CD71" i="1"/>
  <c r="AX27" i="1" s="1"/>
  <c r="CD45" i="1"/>
  <c r="AX26" i="1" s="1"/>
  <c r="CD19" i="1"/>
  <c r="AX25" i="1" s="1"/>
  <c r="CG23" i="1"/>
  <c r="BA41" i="1" s="1"/>
  <c r="P23" i="1" s="1"/>
  <c r="CG49" i="1"/>
  <c r="BA42" i="1" s="1"/>
  <c r="CR27" i="1"/>
  <c r="BL57" i="1" s="1"/>
  <c r="AA27" i="1" s="1"/>
  <c r="CR53" i="1"/>
  <c r="BL58" i="1" s="1"/>
  <c r="CT59" i="1"/>
  <c r="BN82" i="1" s="1"/>
  <c r="CT33" i="1"/>
  <c r="BN81" i="1" s="1"/>
  <c r="AC33" i="1" s="1"/>
  <c r="CF18" i="1"/>
  <c r="AZ21" i="1" s="1"/>
  <c r="O18" i="1" s="1"/>
  <c r="CF44" i="1"/>
  <c r="AZ22" i="1" s="1"/>
  <c r="CH48" i="1"/>
  <c r="BB38" i="1" s="1"/>
  <c r="CH22" i="1"/>
  <c r="BB37" i="1" s="1"/>
  <c r="Q22" i="1" s="1"/>
  <c r="CJ52" i="1"/>
  <c r="BD54" i="1" s="1"/>
  <c r="CJ26" i="1"/>
  <c r="BD53" i="1" s="1"/>
  <c r="S26" i="1" s="1"/>
  <c r="CG58" i="1"/>
  <c r="BA78" i="1" s="1"/>
  <c r="CG32" i="1"/>
  <c r="BA77" i="1" s="1"/>
  <c r="P32" i="1" s="1"/>
  <c r="BT69" i="1"/>
  <c r="AN19" i="1" s="1"/>
  <c r="BT17" i="1"/>
  <c r="AN17" i="1" s="1"/>
  <c r="C17" i="1" s="1"/>
  <c r="BT43" i="1"/>
  <c r="AN18" i="1" s="1"/>
  <c r="BT95" i="1"/>
  <c r="AN20" i="1" s="1"/>
  <c r="BU47" i="1"/>
  <c r="AO34" i="1" s="1"/>
  <c r="BU99" i="1"/>
  <c r="AO36" i="1" s="1"/>
  <c r="BU21" i="1"/>
  <c r="AO33" i="1" s="1"/>
  <c r="BU73" i="1"/>
  <c r="AO35" i="1" s="1"/>
  <c r="BV103" i="1"/>
  <c r="AP52" i="1" s="1"/>
  <c r="BV51" i="1"/>
  <c r="AP50" i="1" s="1"/>
  <c r="BV77" i="1"/>
  <c r="AP51" i="1" s="1"/>
  <c r="BV25" i="1"/>
  <c r="AP49" i="1" s="1"/>
  <c r="CC108" i="1"/>
  <c r="AW72" i="1" s="1"/>
  <c r="CC82" i="1"/>
  <c r="AW71" i="1" s="1"/>
  <c r="CC56" i="1"/>
  <c r="AW70" i="1" s="1"/>
  <c r="CC30" i="1"/>
  <c r="AW69" i="1" s="1"/>
  <c r="CF62" i="1"/>
  <c r="AZ94" i="1" s="1"/>
  <c r="CF36" i="1"/>
  <c r="AZ93" i="1" s="1"/>
  <c r="O36" i="1" s="1"/>
  <c r="BV107" i="1"/>
  <c r="AP68" i="1" s="1"/>
  <c r="BV55" i="1"/>
  <c r="AP66" i="1" s="1"/>
  <c r="BV81" i="1"/>
  <c r="AP67" i="1" s="1"/>
  <c r="BV29" i="1"/>
  <c r="AP65" i="1" s="1"/>
  <c r="E29" i="1" s="1"/>
  <c r="BX58" i="1"/>
  <c r="AR78" i="1" s="1"/>
  <c r="BX32" i="1"/>
  <c r="AR77" i="1" s="1"/>
  <c r="G32" i="1" s="1"/>
  <c r="BY61" i="1"/>
  <c r="AS90" i="1" s="1"/>
  <c r="BY35" i="1"/>
  <c r="AS89" i="1" s="1"/>
  <c r="H35" i="1" s="1"/>
  <c r="CS64" i="1"/>
  <c r="BM102" i="1" s="1"/>
  <c r="CS38" i="1"/>
  <c r="BM101" i="1" s="1"/>
  <c r="AB38" i="1" s="1"/>
  <c r="BT98" i="1"/>
  <c r="AN32" i="1" s="1"/>
  <c r="BT72" i="1"/>
  <c r="AN31" i="1" s="1"/>
  <c r="BT20" i="1"/>
  <c r="AN29" i="1" s="1"/>
  <c r="BT46" i="1"/>
  <c r="AN30" i="1" s="1"/>
  <c r="BU75" i="1"/>
  <c r="AO43" i="1" s="1"/>
  <c r="BU101" i="1"/>
  <c r="AO44" i="1" s="1"/>
  <c r="BU49" i="1"/>
  <c r="AO42" i="1" s="1"/>
  <c r="BU23" i="1"/>
  <c r="AO41" i="1" s="1"/>
  <c r="D23" i="1" s="1"/>
  <c r="BV78" i="1"/>
  <c r="AP55" i="1" s="1"/>
  <c r="BV52" i="1"/>
  <c r="AP54" i="1" s="1"/>
  <c r="BV104" i="1"/>
  <c r="AP56" i="1" s="1"/>
  <c r="BV26" i="1"/>
  <c r="AP53" i="1" s="1"/>
  <c r="BX55" i="1"/>
  <c r="AR66" i="1" s="1"/>
  <c r="BX29" i="1"/>
  <c r="AR65" i="1" s="1"/>
  <c r="G29" i="1" s="1"/>
  <c r="BY58" i="1"/>
  <c r="AS78" i="1" s="1"/>
  <c r="BY32" i="1"/>
  <c r="AS77" i="1" s="1"/>
  <c r="H32" i="1" s="1"/>
  <c r="BZ35" i="1"/>
  <c r="AT89" i="1" s="1"/>
  <c r="I35" i="1" s="1"/>
  <c r="BZ61" i="1"/>
  <c r="AT90" i="1" s="1"/>
  <c r="BT53" i="1"/>
  <c r="AN58" i="1" s="1"/>
  <c r="BT79" i="1"/>
  <c r="AN59" i="1" s="1"/>
  <c r="BT27" i="1"/>
  <c r="AN57" i="1" s="1"/>
  <c r="BT105" i="1"/>
  <c r="AN60" i="1" s="1"/>
  <c r="BU108" i="1"/>
  <c r="AO72" i="1" s="1"/>
  <c r="BU56" i="1"/>
  <c r="AO70" i="1" s="1"/>
  <c r="BU30" i="1"/>
  <c r="AO69" i="1" s="1"/>
  <c r="BU82" i="1"/>
  <c r="AO71" i="1" s="1"/>
  <c r="BV111" i="1"/>
  <c r="AP84" i="1" s="1"/>
  <c r="BV59" i="1"/>
  <c r="AP82" i="1" s="1"/>
  <c r="BV85" i="1"/>
  <c r="AP83" i="1" s="1"/>
  <c r="BV33" i="1"/>
  <c r="AP81" i="1" s="1"/>
  <c r="E33" i="1" s="1"/>
  <c r="BX36" i="1"/>
  <c r="AR93" i="1" s="1"/>
  <c r="G36" i="1" s="1"/>
  <c r="BX62" i="1"/>
  <c r="AR94" i="1" s="1"/>
  <c r="CS43" i="1"/>
  <c r="BM18" i="1" s="1"/>
  <c r="CS17" i="1"/>
  <c r="BM17" i="1" s="1"/>
  <c r="AB17" i="1" s="1"/>
  <c r="CT46" i="1"/>
  <c r="BN30" i="1" s="1"/>
  <c r="CT20" i="1"/>
  <c r="BN29" i="1" s="1"/>
  <c r="AC20" i="1" s="1"/>
  <c r="BT50" i="1"/>
  <c r="AN46" i="1" s="1"/>
  <c r="BT102" i="1"/>
  <c r="AN48" i="1" s="1"/>
  <c r="BT24" i="1"/>
  <c r="AN45" i="1" s="1"/>
  <c r="BT76" i="1"/>
  <c r="AN47" i="1" s="1"/>
  <c r="BU105" i="1"/>
  <c r="AO60" i="1" s="1"/>
  <c r="BU79" i="1"/>
  <c r="AO59" i="1" s="1"/>
  <c r="BU53" i="1"/>
  <c r="AO58" i="1" s="1"/>
  <c r="BU27" i="1"/>
  <c r="AO57" i="1" s="1"/>
  <c r="BV82" i="1"/>
  <c r="AP71" i="1" s="1"/>
  <c r="BV108" i="1"/>
  <c r="AP72" i="1" s="1"/>
  <c r="BV56" i="1"/>
  <c r="AP70" i="1" s="1"/>
  <c r="BV30" i="1"/>
  <c r="AP69" i="1" s="1"/>
  <c r="BX59" i="1"/>
  <c r="AR82" i="1" s="1"/>
  <c r="BX33" i="1"/>
  <c r="AR81" i="1" s="1"/>
  <c r="G33" i="1" s="1"/>
  <c r="BY62" i="1"/>
  <c r="AS94" i="1" s="1"/>
  <c r="BY36" i="1"/>
  <c r="AS93" i="1" s="1"/>
  <c r="H36" i="1" s="1"/>
  <c r="CP115" i="1"/>
  <c r="BJ100" i="1" s="1"/>
  <c r="CP63" i="1"/>
  <c r="BJ98" i="1" s="1"/>
  <c r="CP89" i="1"/>
  <c r="BJ99" i="1" s="1"/>
  <c r="CP37" i="1"/>
  <c r="BJ97" i="1" s="1"/>
  <c r="CQ43" i="1"/>
  <c r="BK18" i="1" s="1"/>
  <c r="CQ17" i="1"/>
  <c r="BK17" i="1" s="1"/>
  <c r="Z17" i="1" s="1"/>
  <c r="BW46" i="1"/>
  <c r="AQ30" i="1" s="1"/>
  <c r="BW20" i="1"/>
  <c r="AQ29" i="1" s="1"/>
  <c r="F20" i="1" s="1"/>
  <c r="CE48" i="1"/>
  <c r="AY38" i="1" s="1"/>
  <c r="CE22" i="1"/>
  <c r="AY37" i="1" s="1"/>
  <c r="N22" i="1" s="1"/>
  <c r="CM76" i="1"/>
  <c r="BG47" i="1" s="1"/>
  <c r="CM102" i="1"/>
  <c r="BG48" i="1" s="1"/>
  <c r="CM50" i="1"/>
  <c r="BG46" i="1" s="1"/>
  <c r="CM24" i="1"/>
  <c r="BG45" i="1" s="1"/>
  <c r="BS79" i="1"/>
  <c r="AM59" i="1" s="1"/>
  <c r="BS53" i="1"/>
  <c r="AM58" i="1" s="1"/>
  <c r="BS27" i="1"/>
  <c r="AM57" i="1" s="1"/>
  <c r="BS105" i="1"/>
  <c r="AM60" i="1" s="1"/>
  <c r="CA107" i="1"/>
  <c r="AU68" i="1" s="1"/>
  <c r="CA55" i="1"/>
  <c r="AU66" i="1" s="1"/>
  <c r="CA81" i="1"/>
  <c r="AU67" i="1" s="1"/>
  <c r="CA29" i="1"/>
  <c r="AU65" i="1" s="1"/>
  <c r="CI57" i="1"/>
  <c r="BC74" i="1" s="1"/>
  <c r="CI31" i="1"/>
  <c r="BC73" i="1" s="1"/>
  <c r="R31" i="1" s="1"/>
  <c r="CQ59" i="1"/>
  <c r="BK82" i="1" s="1"/>
  <c r="CQ33" i="1"/>
  <c r="BK81" i="1" s="1"/>
  <c r="Z33" i="1" s="1"/>
  <c r="BW36" i="1"/>
  <c r="AQ93" i="1" s="1"/>
  <c r="F36" i="1" s="1"/>
  <c r="BW62" i="1"/>
  <c r="AQ94" i="1" s="1"/>
  <c r="CE64" i="1"/>
  <c r="AY102" i="1" s="1"/>
  <c r="CE38" i="1"/>
  <c r="AY101" i="1" s="1"/>
  <c r="N38" i="1" s="1"/>
  <c r="CH64" i="1"/>
  <c r="BB102" i="1" s="1"/>
  <c r="CH38" i="1"/>
  <c r="BB101" i="1" s="1"/>
  <c r="Q38" i="1" s="1"/>
  <c r="CQ44" i="1"/>
  <c r="BK22" i="1" s="1"/>
  <c r="CQ18" i="1"/>
  <c r="BK21" i="1" s="1"/>
  <c r="Z18" i="1" s="1"/>
  <c r="BW21" i="1"/>
  <c r="AQ33" i="1" s="1"/>
  <c r="F21" i="1" s="1"/>
  <c r="BW47" i="1"/>
  <c r="AQ34" i="1" s="1"/>
  <c r="CE49" i="1"/>
  <c r="AY42" i="1" s="1"/>
  <c r="CE23" i="1"/>
  <c r="AY41" i="1" s="1"/>
  <c r="N23" i="1" s="1"/>
  <c r="CM77" i="1"/>
  <c r="BG51" i="1" s="1"/>
  <c r="CM103" i="1"/>
  <c r="BG52" i="1" s="1"/>
  <c r="CM51" i="1"/>
  <c r="BG50" i="1" s="1"/>
  <c r="CM25" i="1"/>
  <c r="BG49" i="1" s="1"/>
  <c r="BS106" i="1"/>
  <c r="AM64" i="1" s="1"/>
  <c r="BS28" i="1"/>
  <c r="AM61" i="1" s="1"/>
  <c r="BS80" i="1"/>
  <c r="AM63" i="1" s="1"/>
  <c r="BS54" i="1"/>
  <c r="AM62" i="1" s="1"/>
  <c r="CA108" i="1"/>
  <c r="AU72" i="1" s="1"/>
  <c r="CA56" i="1"/>
  <c r="AU70" i="1" s="1"/>
  <c r="CA82" i="1"/>
  <c r="AU71" i="1" s="1"/>
  <c r="CA30" i="1"/>
  <c r="AU69" i="1" s="1"/>
  <c r="J30" i="1" s="1"/>
  <c r="CI58" i="1"/>
  <c r="BC78" i="1" s="1"/>
  <c r="CI32" i="1"/>
  <c r="BC77" i="1" s="1"/>
  <c r="R32" i="1" s="1"/>
  <c r="CQ60" i="1"/>
  <c r="BK86" i="1" s="1"/>
  <c r="CQ34" i="1"/>
  <c r="BK85" i="1" s="1"/>
  <c r="Z34" i="1" s="1"/>
  <c r="BW63" i="1"/>
  <c r="AQ98" i="1" s="1"/>
  <c r="BW37" i="1"/>
  <c r="AQ97" i="1" s="1"/>
  <c r="F37" i="1" s="1"/>
  <c r="BU95" i="1"/>
  <c r="AO20" i="1" s="1"/>
  <c r="BU69" i="1"/>
  <c r="AO19" i="1" s="1"/>
  <c r="BU43" i="1"/>
  <c r="AO18" i="1" s="1"/>
  <c r="BU17" i="1"/>
  <c r="AO17" i="1" s="1"/>
  <c r="D17" i="1" s="1"/>
  <c r="CN75" i="1"/>
  <c r="BH43" i="1" s="1"/>
  <c r="CN101" i="1"/>
  <c r="BH44" i="1" s="1"/>
  <c r="CN23" i="1"/>
  <c r="BH41" i="1" s="1"/>
  <c r="W23" i="1" s="1"/>
  <c r="CN49" i="1"/>
  <c r="BH42" i="1" s="1"/>
  <c r="CR64" i="1"/>
  <c r="BL102" i="1" s="1"/>
  <c r="CR38" i="1"/>
  <c r="BL101" i="1" s="1"/>
  <c r="AA38" i="1" s="1"/>
  <c r="CS49" i="1"/>
  <c r="BM42" i="1" s="1"/>
  <c r="CS23" i="1"/>
  <c r="BM41" i="1" s="1"/>
  <c r="AB23" i="1" s="1"/>
  <c r="BY59" i="1"/>
  <c r="AS82" i="1" s="1"/>
  <c r="BY33" i="1"/>
  <c r="AS81" i="1" s="1"/>
  <c r="H33" i="1" s="1"/>
  <c r="CH46" i="1"/>
  <c r="BB30" i="1" s="1"/>
  <c r="CH20" i="1"/>
  <c r="BB29" i="1" s="1"/>
  <c r="Q20" i="1" s="1"/>
  <c r="CK45" i="1"/>
  <c r="BE26" i="1" s="1"/>
  <c r="CK19" i="1"/>
  <c r="BE25" i="1" s="1"/>
  <c r="T19" i="1" s="1"/>
  <c r="CO87" i="1"/>
  <c r="BI91" i="1" s="1"/>
  <c r="CO113" i="1"/>
  <c r="BI92" i="1" s="1"/>
  <c r="CO61" i="1"/>
  <c r="BI90" i="1" s="1"/>
  <c r="CO35" i="1"/>
  <c r="BI89" i="1" s="1"/>
  <c r="CH63" i="1"/>
  <c r="BB98" i="1" s="1"/>
  <c r="CH37" i="1"/>
  <c r="BB97" i="1" s="1"/>
  <c r="Q37" i="1" s="1"/>
  <c r="CI59" i="1"/>
  <c r="BC82" i="1" s="1"/>
  <c r="CI33" i="1"/>
  <c r="BC81" i="1" s="1"/>
  <c r="R33" i="1" s="1"/>
  <c r="CI60" i="1"/>
  <c r="BC86" i="1" s="1"/>
  <c r="CI34" i="1"/>
  <c r="BC85" i="1" s="1"/>
  <c r="R34" i="1" s="1"/>
  <c r="BU44" i="1"/>
  <c r="AO22" i="1" s="1"/>
  <c r="BU18" i="1"/>
  <c r="AO21" i="1" s="1"/>
  <c r="BU70" i="1"/>
  <c r="AO23" i="1" s="1"/>
  <c r="BU96" i="1"/>
  <c r="AO24" i="1" s="1"/>
  <c r="BX48" i="1"/>
  <c r="AR38" i="1" s="1"/>
  <c r="BX22" i="1"/>
  <c r="AR37" i="1" s="1"/>
  <c r="G22" i="1" s="1"/>
  <c r="BY26" i="1"/>
  <c r="AS53" i="1" s="1"/>
  <c r="H26" i="1" s="1"/>
  <c r="BY52" i="1"/>
  <c r="AS54" i="1" s="1"/>
  <c r="CS57" i="1"/>
  <c r="BM74" i="1" s="1"/>
  <c r="CS31" i="1"/>
  <c r="BM73" i="1" s="1"/>
  <c r="AB31" i="1" s="1"/>
  <c r="CJ64" i="1"/>
  <c r="BD102" i="1" s="1"/>
  <c r="CJ38" i="1"/>
  <c r="BD101" i="1" s="1"/>
  <c r="S38" i="1" s="1"/>
  <c r="CL20" i="1"/>
  <c r="BF29" i="1" s="1"/>
  <c r="U20" i="1" s="1"/>
  <c r="CL46" i="1"/>
  <c r="BF30" i="1" s="1"/>
  <c r="CN102" i="1"/>
  <c r="BH48" i="1" s="1"/>
  <c r="CN76" i="1"/>
  <c r="BH47" i="1" s="1"/>
  <c r="CN50" i="1"/>
  <c r="BH46" i="1" s="1"/>
  <c r="CN24" i="1"/>
  <c r="BH45" i="1" s="1"/>
  <c r="W24" i="1" s="1"/>
  <c r="CO55" i="1"/>
  <c r="BI66" i="1" s="1"/>
  <c r="CO107" i="1"/>
  <c r="BI68" i="1" s="1"/>
  <c r="CO81" i="1"/>
  <c r="BI67" i="1" s="1"/>
  <c r="CO29" i="1"/>
  <c r="BI65" i="1" s="1"/>
  <c r="CR61" i="1"/>
  <c r="BL90" i="1" s="1"/>
  <c r="CR35" i="1"/>
  <c r="BL89" i="1" s="1"/>
  <c r="AA35" i="1" s="1"/>
  <c r="BY45" i="1"/>
  <c r="AS26" i="1" s="1"/>
  <c r="BY19" i="1"/>
  <c r="AS25" i="1" s="1"/>
  <c r="H19" i="1" s="1"/>
  <c r="CB49" i="1"/>
  <c r="AV42" i="1" s="1"/>
  <c r="CB75" i="1"/>
  <c r="AV43" i="1" s="1"/>
  <c r="CB101" i="1"/>
  <c r="AV44" i="1" s="1"/>
  <c r="CB23" i="1"/>
  <c r="AV41" i="1" s="1"/>
  <c r="K23" i="1" s="1"/>
  <c r="CH53" i="1"/>
  <c r="BB58" i="1" s="1"/>
  <c r="CH27" i="1"/>
  <c r="BB57" i="1" s="1"/>
  <c r="Q27" i="1" s="1"/>
  <c r="CK59" i="1"/>
  <c r="BE82" i="1" s="1"/>
  <c r="CK33" i="1"/>
  <c r="BE81" i="1" s="1"/>
  <c r="T33" i="1" s="1"/>
  <c r="CO95" i="1"/>
  <c r="BI20" i="1" s="1"/>
  <c r="CO69" i="1"/>
  <c r="BI19" i="1" s="1"/>
  <c r="CO17" i="1"/>
  <c r="BI17" i="1" s="1"/>
  <c r="CO43" i="1"/>
  <c r="BI18" i="1" s="1"/>
  <c r="CP99" i="1"/>
  <c r="BJ36" i="1" s="1"/>
  <c r="CP47" i="1"/>
  <c r="BJ34" i="1" s="1"/>
  <c r="CP73" i="1"/>
  <c r="BJ35" i="1" s="1"/>
  <c r="CP21" i="1"/>
  <c r="BJ33" i="1" s="1"/>
  <c r="Y21" i="1" s="1"/>
  <c r="CR51" i="1"/>
  <c r="BL50" i="1" s="1"/>
  <c r="CR25" i="1"/>
  <c r="BL49" i="1" s="1"/>
  <c r="AA25" i="1" s="1"/>
  <c r="CG57" i="1"/>
  <c r="BA74" i="1" s="1"/>
  <c r="CG31" i="1"/>
  <c r="BA73" i="1" s="1"/>
  <c r="P31" i="1" s="1"/>
  <c r="CS63" i="1"/>
  <c r="BM98" i="1" s="1"/>
  <c r="CS37" i="1"/>
  <c r="BM97" i="1" s="1"/>
  <c r="AB37" i="1" s="1"/>
  <c r="CR20" i="1"/>
  <c r="BL29" i="1" s="1"/>
  <c r="AA20" i="1" s="1"/>
  <c r="CR46" i="1"/>
  <c r="BL30" i="1" s="1"/>
  <c r="CS24" i="1"/>
  <c r="BM45" i="1" s="1"/>
  <c r="AB24" i="1" s="1"/>
  <c r="CS50" i="1"/>
  <c r="BM46" i="1" s="1"/>
  <c r="BT108" i="1"/>
  <c r="AN72" i="1" s="1"/>
  <c r="BT56" i="1"/>
  <c r="AN70" i="1" s="1"/>
  <c r="BT30" i="1"/>
  <c r="AN69" i="1" s="1"/>
  <c r="BT82" i="1"/>
  <c r="AN71" i="1" s="1"/>
  <c r="BV88" i="1"/>
  <c r="AP95" i="1" s="1"/>
  <c r="BV114" i="1"/>
  <c r="AP96" i="1" s="1"/>
  <c r="BV62" i="1"/>
  <c r="AP94" i="1" s="1"/>
  <c r="BV36" i="1"/>
  <c r="AP93" i="1" s="1"/>
  <c r="CS45" i="1"/>
  <c r="BM26" i="1" s="1"/>
  <c r="CS19" i="1"/>
  <c r="BM25" i="1" s="1"/>
  <c r="AB19" i="1" s="1"/>
  <c r="CT23" i="1"/>
  <c r="BN41" i="1" s="1"/>
  <c r="AC23" i="1" s="1"/>
  <c r="CT49" i="1"/>
  <c r="BN42" i="1" s="1"/>
  <c r="CK54" i="1"/>
  <c r="BE62" i="1" s="1"/>
  <c r="CK28" i="1"/>
  <c r="BE61" i="1" s="1"/>
  <c r="T28" i="1" s="1"/>
  <c r="CN112" i="1"/>
  <c r="BH88" i="1" s="1"/>
  <c r="CN60" i="1"/>
  <c r="BH86" i="1" s="1"/>
  <c r="CN86" i="1"/>
  <c r="BH87" i="1" s="1"/>
  <c r="CN34" i="1"/>
  <c r="BH85" i="1" s="1"/>
  <c r="CT18" i="1"/>
  <c r="BN21" i="1" s="1"/>
  <c r="AC18" i="1" s="1"/>
  <c r="CT44" i="1"/>
  <c r="BN22" i="1" s="1"/>
  <c r="BT101" i="1"/>
  <c r="AN44" i="1" s="1"/>
  <c r="BT75" i="1"/>
  <c r="AN43" i="1" s="1"/>
  <c r="BT49" i="1"/>
  <c r="AN42" i="1" s="1"/>
  <c r="BT23" i="1"/>
  <c r="AN41" i="1" s="1"/>
  <c r="BX53" i="1"/>
  <c r="AR58" i="1" s="1"/>
  <c r="BX27" i="1"/>
  <c r="AR57" i="1" s="1"/>
  <c r="G27" i="1" s="1"/>
  <c r="BZ33" i="1"/>
  <c r="AT81" i="1" s="1"/>
  <c r="I33" i="1" s="1"/>
  <c r="BZ59" i="1"/>
  <c r="AT82" i="1" s="1"/>
  <c r="CG43" i="1"/>
  <c r="BA18" i="1" s="1"/>
  <c r="CG17" i="1"/>
  <c r="BA17" i="1" s="1"/>
  <c r="P17" i="1" s="1"/>
  <c r="CJ21" i="1"/>
  <c r="BD33" i="1" s="1"/>
  <c r="S21" i="1" s="1"/>
  <c r="CJ47" i="1"/>
  <c r="BD34" i="1" s="1"/>
  <c r="CK51" i="1"/>
  <c r="BE50" i="1" s="1"/>
  <c r="CK25" i="1"/>
  <c r="BE49" i="1" s="1"/>
  <c r="T25" i="1" s="1"/>
  <c r="BV109" i="1"/>
  <c r="AP76" i="1" s="1"/>
  <c r="BV57" i="1"/>
  <c r="AP74" i="1" s="1"/>
  <c r="BV31" i="1"/>
  <c r="AP73" i="1" s="1"/>
  <c r="BV83" i="1"/>
  <c r="AP75" i="1" s="1"/>
  <c r="CC89" i="1"/>
  <c r="AW99" i="1" s="1"/>
  <c r="CC115" i="1"/>
  <c r="AW100" i="1" s="1"/>
  <c r="CC37" i="1"/>
  <c r="AW97" i="1" s="1"/>
  <c r="L37" i="1" s="1"/>
  <c r="CC63" i="1"/>
  <c r="AW98" i="1" s="1"/>
  <c r="CG55" i="1"/>
  <c r="BA66" i="1" s="1"/>
  <c r="CG29" i="1"/>
  <c r="BA65" i="1" s="1"/>
  <c r="P29" i="1" s="1"/>
  <c r="CH58" i="1"/>
  <c r="BB78" i="1" s="1"/>
  <c r="CH32" i="1"/>
  <c r="BB77" i="1" s="1"/>
  <c r="Q32" i="1" s="1"/>
  <c r="CJ61" i="1"/>
  <c r="BD90" i="1" s="1"/>
  <c r="CJ35" i="1"/>
  <c r="BD89" i="1" s="1"/>
  <c r="S35" i="1" s="1"/>
  <c r="CC95" i="1"/>
  <c r="AW20" i="1" s="1"/>
  <c r="CC69" i="1"/>
  <c r="AW19" i="1" s="1"/>
  <c r="CC43" i="1"/>
  <c r="AW18" i="1" s="1"/>
  <c r="CC17" i="1"/>
  <c r="AW17" i="1" s="1"/>
  <c r="CD72" i="1"/>
  <c r="AX31" i="1" s="1"/>
  <c r="CD46" i="1"/>
  <c r="AX30" i="1" s="1"/>
  <c r="CD98" i="1"/>
  <c r="AX32" i="1" s="1"/>
  <c r="CD20" i="1"/>
  <c r="AX29" i="1" s="1"/>
  <c r="CF49" i="1"/>
  <c r="AZ42" i="1" s="1"/>
  <c r="CF23" i="1"/>
  <c r="AZ41" i="1" s="1"/>
  <c r="O23" i="1" s="1"/>
  <c r="CG52" i="1"/>
  <c r="BA54" i="1" s="1"/>
  <c r="CG26" i="1"/>
  <c r="BA53" i="1" s="1"/>
  <c r="P26" i="1" s="1"/>
  <c r="CH55" i="1"/>
  <c r="BB66" i="1" s="1"/>
  <c r="CH29" i="1"/>
  <c r="BB65" i="1" s="1"/>
  <c r="Q29" i="1" s="1"/>
  <c r="CJ58" i="1"/>
  <c r="BD78" i="1" s="1"/>
  <c r="CJ32" i="1"/>
  <c r="BD77" i="1" s="1"/>
  <c r="S32" i="1" s="1"/>
  <c r="CK61" i="1"/>
  <c r="BE90" i="1" s="1"/>
  <c r="CK35" i="1"/>
  <c r="BE89" i="1" s="1"/>
  <c r="T35" i="1" s="1"/>
  <c r="CD105" i="1"/>
  <c r="AX60" i="1" s="1"/>
  <c r="CD79" i="1"/>
  <c r="AX59" i="1" s="1"/>
  <c r="CD27" i="1"/>
  <c r="AX57" i="1" s="1"/>
  <c r="CD53" i="1"/>
  <c r="AX58" i="1" s="1"/>
  <c r="CF56" i="1"/>
  <c r="AZ70" i="1" s="1"/>
  <c r="CF30" i="1"/>
  <c r="AZ69" i="1" s="1"/>
  <c r="O30" i="1" s="1"/>
  <c r="CG59" i="1"/>
  <c r="BA82" i="1" s="1"/>
  <c r="CG33" i="1"/>
  <c r="BA81" i="1" s="1"/>
  <c r="P33" i="1" s="1"/>
  <c r="CH62" i="1"/>
  <c r="BB94" i="1" s="1"/>
  <c r="CH36" i="1"/>
  <c r="BB93" i="1" s="1"/>
  <c r="Q36" i="1" s="1"/>
  <c r="CB70" i="1"/>
  <c r="AV23" i="1" s="1"/>
  <c r="CB44" i="1"/>
  <c r="AV22" i="1" s="1"/>
  <c r="CB18" i="1"/>
  <c r="AV21" i="1" s="1"/>
  <c r="CB96" i="1"/>
  <c r="AV24" i="1" s="1"/>
  <c r="CC99" i="1"/>
  <c r="AW36" i="1" s="1"/>
  <c r="CC47" i="1"/>
  <c r="AW34" i="1" s="1"/>
  <c r="CC73" i="1"/>
  <c r="AW35" i="1" s="1"/>
  <c r="CC21" i="1"/>
  <c r="AW33" i="1" s="1"/>
  <c r="CD76" i="1"/>
  <c r="AX47" i="1" s="1"/>
  <c r="CD24" i="1"/>
  <c r="AX45" i="1" s="1"/>
  <c r="M24" i="1" s="1"/>
  <c r="CD50" i="1"/>
  <c r="AX46" i="1" s="1"/>
  <c r="CD102" i="1"/>
  <c r="AX48" i="1" s="1"/>
  <c r="CF53" i="1"/>
  <c r="AZ58" i="1" s="1"/>
  <c r="CF27" i="1"/>
  <c r="AZ57" i="1" s="1"/>
  <c r="O27" i="1" s="1"/>
  <c r="CG56" i="1"/>
  <c r="BA70" i="1" s="1"/>
  <c r="CG30" i="1"/>
  <c r="BA69" i="1" s="1"/>
  <c r="P30" i="1" s="1"/>
  <c r="CH59" i="1"/>
  <c r="BB82" i="1" s="1"/>
  <c r="CH33" i="1"/>
  <c r="BB81" i="1" s="1"/>
  <c r="Q33" i="1" s="1"/>
  <c r="CJ36" i="1"/>
  <c r="BD93" i="1" s="1"/>
  <c r="S36" i="1" s="1"/>
  <c r="CJ62" i="1"/>
  <c r="BD94" i="1" s="1"/>
  <c r="BV116" i="1"/>
  <c r="AP104" i="1" s="1"/>
  <c r="BV90" i="1"/>
  <c r="AP103" i="1" s="1"/>
  <c r="BV64" i="1"/>
  <c r="AP102" i="1" s="1"/>
  <c r="BV38" i="1"/>
  <c r="AP101" i="1" s="1"/>
  <c r="BW44" i="1"/>
  <c r="AQ22" i="1" s="1"/>
  <c r="BW18" i="1"/>
  <c r="AQ21" i="1" s="1"/>
  <c r="F18" i="1" s="1"/>
  <c r="CE46" i="1"/>
  <c r="AY30" i="1" s="1"/>
  <c r="CE20" i="1"/>
  <c r="AY29" i="1" s="1"/>
  <c r="N20" i="1" s="1"/>
  <c r="CM48" i="1"/>
  <c r="BG38" i="1" s="1"/>
  <c r="CM74" i="1"/>
  <c r="BG39" i="1" s="1"/>
  <c r="CM100" i="1"/>
  <c r="BG40" i="1" s="1"/>
  <c r="CM22" i="1"/>
  <c r="BG37" i="1" s="1"/>
  <c r="BS103" i="1"/>
  <c r="AM52" i="1" s="1"/>
  <c r="BS77" i="1"/>
  <c r="AM51" i="1" s="1"/>
  <c r="BS51" i="1"/>
  <c r="AM50" i="1" s="1"/>
  <c r="BS25" i="1"/>
  <c r="AM49" i="1" s="1"/>
  <c r="CA105" i="1"/>
  <c r="AU60" i="1" s="1"/>
  <c r="CA53" i="1"/>
  <c r="AU58" i="1" s="1"/>
  <c r="CA79" i="1"/>
  <c r="AU59" i="1" s="1"/>
  <c r="CA27" i="1"/>
  <c r="AU57" i="1" s="1"/>
  <c r="J27" i="1" s="1"/>
  <c r="CI55" i="1"/>
  <c r="BC66" i="1" s="1"/>
  <c r="CI29" i="1"/>
  <c r="BC65" i="1" s="1"/>
  <c r="R29" i="1" s="1"/>
  <c r="CQ57" i="1"/>
  <c r="BK74" i="1" s="1"/>
  <c r="CQ31" i="1"/>
  <c r="BK73" i="1" s="1"/>
  <c r="Z31" i="1" s="1"/>
  <c r="BW60" i="1"/>
  <c r="AQ86" i="1" s="1"/>
  <c r="BW34" i="1"/>
  <c r="AQ85" i="1" s="1"/>
  <c r="F34" i="1" s="1"/>
  <c r="CE36" i="1"/>
  <c r="AY93" i="1" s="1"/>
  <c r="N36" i="1" s="1"/>
  <c r="CE62" i="1"/>
  <c r="AY94" i="1" s="1"/>
  <c r="CM116" i="1"/>
  <c r="BG104" i="1" s="1"/>
  <c r="CM64" i="1"/>
  <c r="BG102" i="1" s="1"/>
  <c r="CM90" i="1"/>
  <c r="BG103" i="1" s="1"/>
  <c r="CM38" i="1"/>
  <c r="BG101" i="1" s="1"/>
  <c r="V38" i="1" s="1"/>
  <c r="CP116" i="1"/>
  <c r="BJ104" i="1" s="1"/>
  <c r="CP64" i="1"/>
  <c r="BJ102" i="1" s="1"/>
  <c r="CP90" i="1"/>
  <c r="BJ103" i="1" s="1"/>
  <c r="CP38" i="1"/>
  <c r="BJ101" i="1" s="1"/>
  <c r="BW19" i="1"/>
  <c r="AQ25" i="1" s="1"/>
  <c r="F19" i="1" s="1"/>
  <c r="BW45" i="1"/>
  <c r="AQ26" i="1" s="1"/>
  <c r="CE47" i="1"/>
  <c r="AY34" i="1" s="1"/>
  <c r="CE21" i="1"/>
  <c r="AY33" i="1" s="1"/>
  <c r="N21" i="1" s="1"/>
  <c r="CM75" i="1"/>
  <c r="BG43" i="1" s="1"/>
  <c r="CM101" i="1"/>
  <c r="BG44" i="1" s="1"/>
  <c r="CM49" i="1"/>
  <c r="BG42" i="1" s="1"/>
  <c r="CM23" i="1"/>
  <c r="BG41" i="1" s="1"/>
  <c r="BS104" i="1"/>
  <c r="AM56" i="1" s="1"/>
  <c r="BS78" i="1"/>
  <c r="AM55" i="1" s="1"/>
  <c r="BS52" i="1"/>
  <c r="AM54" i="1" s="1"/>
  <c r="BS26" i="1"/>
  <c r="AM53" i="1" s="1"/>
  <c r="CA106" i="1"/>
  <c r="AU64" i="1" s="1"/>
  <c r="CA80" i="1"/>
  <c r="AU63" i="1" s="1"/>
  <c r="CA54" i="1"/>
  <c r="AU62" i="1" s="1"/>
  <c r="CA28" i="1"/>
  <c r="AU61" i="1" s="1"/>
  <c r="CI56" i="1"/>
  <c r="BC70" i="1" s="1"/>
  <c r="CI30" i="1"/>
  <c r="BC69" i="1" s="1"/>
  <c r="R30" i="1" s="1"/>
  <c r="CQ58" i="1"/>
  <c r="BK78" i="1" s="1"/>
  <c r="CQ32" i="1"/>
  <c r="BK77" i="1" s="1"/>
  <c r="Z32" i="1" s="1"/>
  <c r="BW61" i="1"/>
  <c r="AQ90" i="1" s="1"/>
  <c r="BW35" i="1"/>
  <c r="AQ89" i="1" s="1"/>
  <c r="F35" i="1" s="1"/>
  <c r="CE63" i="1"/>
  <c r="AY98" i="1" s="1"/>
  <c r="CE37" i="1"/>
  <c r="AY97" i="1" s="1"/>
  <c r="N37" i="1" s="1"/>
  <c r="CD108" i="1"/>
  <c r="AX72" i="1" s="1"/>
  <c r="CD82" i="1"/>
  <c r="AX71" i="1" s="1"/>
  <c r="CD56" i="1"/>
  <c r="AX70" i="1" s="1"/>
  <c r="CD30" i="1"/>
  <c r="AX69" i="1" s="1"/>
  <c r="BY44" i="1"/>
  <c r="AS22" i="1" s="1"/>
  <c r="BY18" i="1"/>
  <c r="AS21" i="1" s="1"/>
  <c r="H18" i="1" s="1"/>
  <c r="CT55" i="1"/>
  <c r="BN66" i="1" s="1"/>
  <c r="CT29" i="1"/>
  <c r="BN65" i="1" s="1"/>
  <c r="AC29" i="1" s="1"/>
  <c r="CS44" i="1"/>
  <c r="BM22" i="1" s="1"/>
  <c r="CS18" i="1"/>
  <c r="BM21" i="1" s="1"/>
  <c r="AB18" i="1" s="1"/>
  <c r="BU26" i="1"/>
  <c r="AO53" i="1" s="1"/>
  <c r="BU78" i="1"/>
  <c r="AO55" i="1" s="1"/>
  <c r="BU104" i="1"/>
  <c r="AO56" i="1" s="1"/>
  <c r="BU52" i="1"/>
  <c r="AO54" i="1" s="1"/>
  <c r="CJ55" i="1"/>
  <c r="BD66" i="1" s="1"/>
  <c r="CJ29" i="1"/>
  <c r="BD65" i="1" s="1"/>
  <c r="S29" i="1" s="1"/>
  <c r="CL48" i="1"/>
  <c r="BF38" i="1" s="1"/>
  <c r="CL22" i="1"/>
  <c r="BF37" i="1" s="1"/>
  <c r="U22" i="1" s="1"/>
  <c r="CL55" i="1"/>
  <c r="BF66" i="1" s="1"/>
  <c r="CL29" i="1"/>
  <c r="BF65" i="1" s="1"/>
  <c r="U29" i="1" s="1"/>
  <c r="CL52" i="1"/>
  <c r="BF54" i="1" s="1"/>
  <c r="CL26" i="1"/>
  <c r="BF53" i="1" s="1"/>
  <c r="U26" i="1" s="1"/>
  <c r="CQ45" i="1"/>
  <c r="BK26" i="1" s="1"/>
  <c r="CQ19" i="1"/>
  <c r="BK25" i="1" s="1"/>
  <c r="Z19" i="1" s="1"/>
  <c r="BS107" i="1"/>
  <c r="AM68" i="1" s="1"/>
  <c r="BS55" i="1"/>
  <c r="AM66" i="1" s="1"/>
  <c r="BS29" i="1"/>
  <c r="AM65" i="1" s="1"/>
  <c r="BS81" i="1"/>
  <c r="AM67" i="1" s="1"/>
  <c r="CI44" i="1"/>
  <c r="BC22" i="1" s="1"/>
  <c r="CI18" i="1"/>
  <c r="BC21" i="1" s="1"/>
  <c r="R18" i="1" s="1"/>
  <c r="CA110" i="1"/>
  <c r="AU80" i="1" s="1"/>
  <c r="CA32" i="1"/>
  <c r="AU77" i="1" s="1"/>
  <c r="J32" i="1" s="1"/>
  <c r="CA84" i="1"/>
  <c r="AU79" i="1" s="1"/>
  <c r="CA58" i="1"/>
  <c r="AU78" i="1" s="1"/>
  <c r="CJ44" i="1"/>
  <c r="BD22" i="1" s="1"/>
  <c r="CJ18" i="1"/>
  <c r="BD21" i="1" s="1"/>
  <c r="S18" i="1" s="1"/>
  <c r="CK48" i="1"/>
  <c r="BE38" i="1" s="1"/>
  <c r="CK22" i="1"/>
  <c r="BE37" i="1" s="1"/>
  <c r="T22" i="1" s="1"/>
  <c r="CN78" i="1"/>
  <c r="BH55" i="1" s="1"/>
  <c r="CN26" i="1"/>
  <c r="BH53" i="1" s="1"/>
  <c r="W26" i="1" s="1"/>
  <c r="CN104" i="1"/>
  <c r="BH56" i="1" s="1"/>
  <c r="CN52" i="1"/>
  <c r="BH54" i="1" s="1"/>
  <c r="CL58" i="1"/>
  <c r="BF78" i="1" s="1"/>
  <c r="CL32" i="1"/>
  <c r="BF77" i="1" s="1"/>
  <c r="U32" i="1" s="1"/>
  <c r="BV95" i="1"/>
  <c r="AP20" i="1" s="1"/>
  <c r="BV69" i="1"/>
  <c r="AP19" i="1" s="1"/>
  <c r="BV17" i="1"/>
  <c r="AP17" i="1" s="1"/>
  <c r="BV43" i="1"/>
  <c r="AP18" i="1" s="1"/>
  <c r="BY47" i="1"/>
  <c r="AS34" i="1" s="1"/>
  <c r="BY21" i="1"/>
  <c r="AS33" i="1" s="1"/>
  <c r="H21" i="1" s="1"/>
  <c r="BZ51" i="1"/>
  <c r="AT50" i="1" s="1"/>
  <c r="BZ25" i="1"/>
  <c r="AT49" i="1" s="1"/>
  <c r="I25" i="1" s="1"/>
  <c r="CH56" i="1"/>
  <c r="BB70" i="1" s="1"/>
  <c r="CH30" i="1"/>
  <c r="BB69" i="1" s="1"/>
  <c r="Q30" i="1" s="1"/>
  <c r="CK62" i="1"/>
  <c r="BE94" i="1" s="1"/>
  <c r="CK36" i="1"/>
  <c r="BE93" i="1" s="1"/>
  <c r="T36" i="1" s="1"/>
  <c r="CN97" i="1"/>
  <c r="BH28" i="1" s="1"/>
  <c r="CN45" i="1"/>
  <c r="BH26" i="1" s="1"/>
  <c r="CN71" i="1"/>
  <c r="BH27" i="1" s="1"/>
  <c r="CN19" i="1"/>
  <c r="BH25" i="1" s="1"/>
  <c r="CO75" i="1"/>
  <c r="BI43" i="1" s="1"/>
  <c r="CO49" i="1"/>
  <c r="BI42" i="1" s="1"/>
  <c r="CO101" i="1"/>
  <c r="BI44" i="1" s="1"/>
  <c r="CO23" i="1"/>
  <c r="BI41" i="1" s="1"/>
  <c r="CB106" i="1"/>
  <c r="AV64" i="1" s="1"/>
  <c r="CB80" i="1"/>
  <c r="AV63" i="1" s="1"/>
  <c r="CB54" i="1"/>
  <c r="AV62" i="1" s="1"/>
  <c r="CB28" i="1"/>
  <c r="AV61" i="1" s="1"/>
  <c r="K28" i="1" s="1"/>
  <c r="CD112" i="1"/>
  <c r="AX88" i="1" s="1"/>
  <c r="CD86" i="1"/>
  <c r="AX87" i="1" s="1"/>
  <c r="CD60" i="1"/>
  <c r="AX86" i="1" s="1"/>
  <c r="CD34" i="1"/>
  <c r="AX85" i="1" s="1"/>
  <c r="BZ44" i="1"/>
  <c r="AT22" i="1" s="1"/>
  <c r="BZ18" i="1"/>
  <c r="AT21" i="1" s="1"/>
  <c r="I18" i="1" s="1"/>
  <c r="CC100" i="1"/>
  <c r="AW40" i="1" s="1"/>
  <c r="CC74" i="1"/>
  <c r="AW39" i="1" s="1"/>
  <c r="CC22" i="1"/>
  <c r="AW37" i="1" s="1"/>
  <c r="CC48" i="1"/>
  <c r="AW38" i="1" s="1"/>
  <c r="CD104" i="1"/>
  <c r="AX56" i="1" s="1"/>
  <c r="CD52" i="1"/>
  <c r="AX54" i="1" s="1"/>
  <c r="CD78" i="1"/>
  <c r="AX55" i="1" s="1"/>
  <c r="CD26" i="1"/>
  <c r="AX53" i="1" s="1"/>
  <c r="M26" i="1" s="1"/>
  <c r="BZ58" i="1"/>
  <c r="AT78" i="1" s="1"/>
  <c r="BZ32" i="1"/>
  <c r="AT77" i="1" s="1"/>
  <c r="I32" i="1" s="1"/>
  <c r="CB95" i="1"/>
  <c r="AV20" i="1" s="1"/>
  <c r="CB69" i="1"/>
  <c r="AV19" i="1" s="1"/>
  <c r="CB17" i="1"/>
  <c r="AV17" i="1" s="1"/>
  <c r="CB43" i="1"/>
  <c r="AV18" i="1" s="1"/>
  <c r="CD99" i="1"/>
  <c r="AX36" i="1" s="1"/>
  <c r="CD73" i="1"/>
  <c r="AX35" i="1" s="1"/>
  <c r="CD21" i="1"/>
  <c r="AX33" i="1" s="1"/>
  <c r="CD47" i="1"/>
  <c r="AX34" i="1" s="1"/>
  <c r="CF51" i="1"/>
  <c r="AZ50" i="1" s="1"/>
  <c r="CF25" i="1"/>
  <c r="AZ49" i="1" s="1"/>
  <c r="O25" i="1" s="1"/>
  <c r="CO108" i="1"/>
  <c r="BI72" i="1" s="1"/>
  <c r="CO82" i="1"/>
  <c r="BI71" i="1" s="1"/>
  <c r="CO56" i="1"/>
  <c r="BI70" i="1" s="1"/>
  <c r="CO30" i="1"/>
  <c r="BI69" i="1" s="1"/>
  <c r="X30" i="1" s="1"/>
  <c r="CS62" i="1"/>
  <c r="BM94" i="1" s="1"/>
  <c r="CS36" i="1"/>
  <c r="BM93" i="1" s="1"/>
  <c r="AB36" i="1" s="1"/>
  <c r="CF46" i="1"/>
  <c r="AZ30" i="1" s="1"/>
  <c r="CF20" i="1"/>
  <c r="AZ29" i="1" s="1"/>
  <c r="O20" i="1" s="1"/>
  <c r="CG50" i="1"/>
  <c r="BA46" i="1" s="1"/>
  <c r="CG24" i="1"/>
  <c r="BA45" i="1" s="1"/>
  <c r="P24" i="1" s="1"/>
  <c r="CD81" i="1"/>
  <c r="AX67" i="1" s="1"/>
  <c r="CD55" i="1"/>
  <c r="AX66" i="1" s="1"/>
  <c r="CD29" i="1"/>
  <c r="AX65" i="1" s="1"/>
  <c r="M29" i="1" s="1"/>
  <c r="CD107" i="1"/>
  <c r="AX68" i="1" s="1"/>
  <c r="CG61" i="1"/>
  <c r="BA90" i="1" s="1"/>
  <c r="CG35" i="1"/>
  <c r="BA89" i="1" s="1"/>
  <c r="P35" i="1" s="1"/>
  <c r="CG45" i="1"/>
  <c r="BA26" i="1" s="1"/>
  <c r="CG19" i="1"/>
  <c r="BA25" i="1" s="1"/>
  <c r="P19" i="1" s="1"/>
  <c r="CH49" i="1"/>
  <c r="BB42" i="1" s="1"/>
  <c r="CH23" i="1"/>
  <c r="BB41" i="1" s="1"/>
  <c r="Q23" i="1" s="1"/>
  <c r="CS27" i="1"/>
  <c r="BM57" i="1" s="1"/>
  <c r="AB27" i="1" s="1"/>
  <c r="CS53" i="1"/>
  <c r="BM58" i="1" s="1"/>
  <c r="BT112" i="1"/>
  <c r="AN88" i="1" s="1"/>
  <c r="BT86" i="1"/>
  <c r="AN87" i="1" s="1"/>
  <c r="BT60" i="1"/>
  <c r="AN86" i="1" s="1"/>
  <c r="BT34" i="1"/>
  <c r="AN85" i="1" s="1"/>
  <c r="BT70" i="1"/>
  <c r="AN23" i="1" s="1"/>
  <c r="BT44" i="1"/>
  <c r="AN22" i="1" s="1"/>
  <c r="BT18" i="1"/>
  <c r="AN21" i="1" s="1"/>
  <c r="BT96" i="1"/>
  <c r="AN24" i="1" s="1"/>
  <c r="BU74" i="1"/>
  <c r="AO39" i="1" s="1"/>
  <c r="BU100" i="1"/>
  <c r="AO40" i="1" s="1"/>
  <c r="BU48" i="1"/>
  <c r="AO38" i="1" s="1"/>
  <c r="BU22" i="1"/>
  <c r="AO37" i="1" s="1"/>
  <c r="BX26" i="1"/>
  <c r="AR53" i="1" s="1"/>
  <c r="G26" i="1" s="1"/>
  <c r="BX52" i="1"/>
  <c r="AR54" i="1" s="1"/>
  <c r="CR57" i="1"/>
  <c r="BL74" i="1" s="1"/>
  <c r="CR31" i="1"/>
  <c r="BL73" i="1" s="1"/>
  <c r="AA31" i="1" s="1"/>
  <c r="CG64" i="1"/>
  <c r="BA102" i="1" s="1"/>
  <c r="CG38" i="1"/>
  <c r="BA101" i="1" s="1"/>
  <c r="P38" i="1" s="1"/>
  <c r="CR29" i="1"/>
  <c r="BL65" i="1" s="1"/>
  <c r="AA29" i="1" s="1"/>
  <c r="CR55" i="1"/>
  <c r="BL66" i="1" s="1"/>
  <c r="CS58" i="1"/>
  <c r="BM78" i="1" s="1"/>
  <c r="CS32" i="1"/>
  <c r="BM77" i="1" s="1"/>
  <c r="AB32" i="1" s="1"/>
  <c r="CT61" i="1"/>
  <c r="BN90" i="1" s="1"/>
  <c r="CT35" i="1"/>
  <c r="BN89" i="1" s="1"/>
  <c r="AC35" i="1" s="1"/>
  <c r="CN43" i="1"/>
  <c r="BH18" i="1" s="1"/>
  <c r="CN17" i="1"/>
  <c r="BH17" i="1" s="1"/>
  <c r="W17" i="1" s="1"/>
  <c r="CN95" i="1"/>
  <c r="BH20" i="1" s="1"/>
  <c r="CN69" i="1"/>
  <c r="BH19" i="1" s="1"/>
  <c r="CO98" i="1"/>
  <c r="BI32" i="1" s="1"/>
  <c r="CO72" i="1"/>
  <c r="BI31" i="1" s="1"/>
  <c r="CO20" i="1"/>
  <c r="BI29" i="1" s="1"/>
  <c r="CO46" i="1"/>
  <c r="BI30" i="1" s="1"/>
  <c r="CP101" i="1"/>
  <c r="BJ44" i="1" s="1"/>
  <c r="CP75" i="1"/>
  <c r="BJ43" i="1" s="1"/>
  <c r="CP23" i="1"/>
  <c r="BJ41" i="1" s="1"/>
  <c r="CP49" i="1"/>
  <c r="BJ42" i="1" s="1"/>
  <c r="CR52" i="1"/>
  <c r="BL54" i="1" s="1"/>
  <c r="CR26" i="1"/>
  <c r="BL53" i="1" s="1"/>
  <c r="AA26" i="1" s="1"/>
  <c r="CS55" i="1"/>
  <c r="BM66" i="1" s="1"/>
  <c r="CS29" i="1"/>
  <c r="BM65" i="1" s="1"/>
  <c r="AB29" i="1" s="1"/>
  <c r="CT58" i="1"/>
  <c r="BN78" i="1" s="1"/>
  <c r="CT32" i="1"/>
  <c r="BN77" i="1" s="1"/>
  <c r="AC32" i="1" s="1"/>
  <c r="BT114" i="1"/>
  <c r="AN96" i="1" s="1"/>
  <c r="BT88" i="1"/>
  <c r="AN95" i="1" s="1"/>
  <c r="BT62" i="1"/>
  <c r="AN94" i="1" s="1"/>
  <c r="BT36" i="1"/>
  <c r="AN93" i="1" s="1"/>
  <c r="CO79" i="1"/>
  <c r="BI59" i="1" s="1"/>
  <c r="CO105" i="1"/>
  <c r="BI60" i="1" s="1"/>
  <c r="CO53" i="1"/>
  <c r="BI58" i="1" s="1"/>
  <c r="CO27" i="1"/>
  <c r="BI57" i="1" s="1"/>
  <c r="CP108" i="1"/>
  <c r="BJ72" i="1" s="1"/>
  <c r="CP82" i="1"/>
  <c r="BJ71" i="1" s="1"/>
  <c r="CP56" i="1"/>
  <c r="BJ70" i="1" s="1"/>
  <c r="CP30" i="1"/>
  <c r="BJ69" i="1" s="1"/>
  <c r="Y30" i="1" s="1"/>
  <c r="CR59" i="1"/>
  <c r="BL82" i="1" s="1"/>
  <c r="CR33" i="1"/>
  <c r="BL81" i="1" s="1"/>
  <c r="AA33" i="1" s="1"/>
  <c r="CT36" i="1"/>
  <c r="BN93" i="1" s="1"/>
  <c r="AC36" i="1" s="1"/>
  <c r="CT62" i="1"/>
  <c r="BN94" i="1" s="1"/>
  <c r="CL44" i="1"/>
  <c r="BF22" i="1" s="1"/>
  <c r="CL18" i="1"/>
  <c r="BF21" i="1" s="1"/>
  <c r="U18" i="1" s="1"/>
  <c r="CN99" i="1"/>
  <c r="BH36" i="1" s="1"/>
  <c r="CN73" i="1"/>
  <c r="BH35" i="1" s="1"/>
  <c r="CN21" i="1"/>
  <c r="BH33" i="1" s="1"/>
  <c r="CN47" i="1"/>
  <c r="BH34" i="1" s="1"/>
  <c r="CO102" i="1"/>
  <c r="BI48" i="1" s="1"/>
  <c r="CO50" i="1"/>
  <c r="BI46" i="1" s="1"/>
  <c r="CO76" i="1"/>
  <c r="BI47" i="1" s="1"/>
  <c r="CO24" i="1"/>
  <c r="BI45" i="1" s="1"/>
  <c r="X24" i="1" s="1"/>
  <c r="CP105" i="1"/>
  <c r="BJ60" i="1" s="1"/>
  <c r="CP79" i="1"/>
  <c r="BJ59" i="1" s="1"/>
  <c r="CP27" i="1"/>
  <c r="BJ57" i="1" s="1"/>
  <c r="CP53" i="1"/>
  <c r="BJ58" i="1" s="1"/>
  <c r="CR56" i="1"/>
  <c r="BL70" i="1" s="1"/>
  <c r="CR30" i="1"/>
  <c r="BL69" i="1" s="1"/>
  <c r="AA30" i="1" s="1"/>
  <c r="CS59" i="1"/>
  <c r="BM82" i="1" s="1"/>
  <c r="CS33" i="1"/>
  <c r="BM81" i="1" s="1"/>
  <c r="AB33" i="1" s="1"/>
  <c r="BT89" i="1"/>
  <c r="AN99" i="1" s="1"/>
  <c r="BT115" i="1"/>
  <c r="AN100" i="1" s="1"/>
  <c r="BT63" i="1"/>
  <c r="AN98" i="1" s="1"/>
  <c r="BT37" i="1"/>
  <c r="AN97" i="1" s="1"/>
  <c r="CD116" i="1"/>
  <c r="AX104" i="1" s="1"/>
  <c r="CD90" i="1"/>
  <c r="AX103" i="1" s="1"/>
  <c r="CD64" i="1"/>
  <c r="AX102" i="1" s="1"/>
  <c r="CD38" i="1"/>
  <c r="AX101" i="1" s="1"/>
  <c r="M38" i="1" s="1"/>
  <c r="CE18" i="1"/>
  <c r="AY21" i="1" s="1"/>
  <c r="N18" i="1" s="1"/>
  <c r="CE44" i="1"/>
  <c r="AY22" i="1" s="1"/>
  <c r="CM46" i="1"/>
  <c r="BG30" i="1" s="1"/>
  <c r="CM98" i="1"/>
  <c r="BG32" i="1" s="1"/>
  <c r="CM20" i="1"/>
  <c r="BG29" i="1" s="1"/>
  <c r="CM72" i="1"/>
  <c r="BG31" i="1" s="1"/>
  <c r="BS101" i="1"/>
  <c r="AM44" i="1" s="1"/>
  <c r="BS75" i="1"/>
  <c r="AM43" i="1" s="1"/>
  <c r="BS49" i="1"/>
  <c r="AM42" i="1" s="1"/>
  <c r="BS23" i="1"/>
  <c r="AM41" i="1" s="1"/>
  <c r="CA77" i="1"/>
  <c r="AU51" i="1" s="1"/>
  <c r="CA103" i="1"/>
  <c r="AU52" i="1" s="1"/>
  <c r="CA51" i="1"/>
  <c r="AU50" i="1" s="1"/>
  <c r="CA25" i="1"/>
  <c r="AU49" i="1" s="1"/>
  <c r="CI53" i="1"/>
  <c r="BC58" i="1" s="1"/>
  <c r="CI27" i="1"/>
  <c r="BC57" i="1" s="1"/>
  <c r="R27" i="1" s="1"/>
  <c r="CQ55" i="1"/>
  <c r="BK66" i="1" s="1"/>
  <c r="CQ29" i="1"/>
  <c r="BK65" i="1" s="1"/>
  <c r="Z29" i="1" s="1"/>
  <c r="BW58" i="1"/>
  <c r="AQ78" i="1" s="1"/>
  <c r="BW32" i="1"/>
  <c r="AQ77" i="1" s="1"/>
  <c r="F32" i="1" s="1"/>
  <c r="CE60" i="1"/>
  <c r="AY86" i="1" s="1"/>
  <c r="CE34" i="1"/>
  <c r="AY85" i="1" s="1"/>
  <c r="N34" i="1" s="1"/>
  <c r="CM114" i="1"/>
  <c r="BG96" i="1" s="1"/>
  <c r="CM88" i="1"/>
  <c r="BG95" i="1" s="1"/>
  <c r="CM62" i="1"/>
  <c r="BG94" i="1" s="1"/>
  <c r="CM36" i="1"/>
  <c r="BG93" i="1" s="1"/>
  <c r="CP62" i="1"/>
  <c r="BJ94" i="1" s="1"/>
  <c r="CP88" i="1"/>
  <c r="BJ95" i="1" s="1"/>
  <c r="CP36" i="1"/>
  <c r="BJ93" i="1" s="1"/>
  <c r="CP114" i="1"/>
  <c r="BJ96" i="1" s="1"/>
  <c r="BW17" i="1"/>
  <c r="AQ17" i="1" s="1"/>
  <c r="F17" i="1" s="1"/>
  <c r="BW43" i="1"/>
  <c r="AQ18" i="1" s="1"/>
  <c r="CE19" i="1"/>
  <c r="AY25" i="1" s="1"/>
  <c r="N19" i="1" s="1"/>
  <c r="CE45" i="1"/>
  <c r="AY26" i="1" s="1"/>
  <c r="CM99" i="1"/>
  <c r="BG36" i="1" s="1"/>
  <c r="CM73" i="1"/>
  <c r="BG35" i="1" s="1"/>
  <c r="CM21" i="1"/>
  <c r="BG33" i="1" s="1"/>
  <c r="CM47" i="1"/>
  <c r="BG34" i="1" s="1"/>
  <c r="BS102" i="1"/>
  <c r="AM48" i="1" s="1"/>
  <c r="BS50" i="1"/>
  <c r="AM46" i="1" s="1"/>
  <c r="BS76" i="1"/>
  <c r="AM47" i="1" s="1"/>
  <c r="BS24" i="1"/>
  <c r="AM45" i="1" s="1"/>
  <c r="B24" i="1" s="1"/>
  <c r="CA52" i="1"/>
  <c r="AU54" i="1" s="1"/>
  <c r="CA78" i="1"/>
  <c r="AU55" i="1" s="1"/>
  <c r="CA104" i="1"/>
  <c r="AU56" i="1" s="1"/>
  <c r="CA26" i="1"/>
  <c r="AU53" i="1" s="1"/>
  <c r="CI28" i="1"/>
  <c r="BC61" i="1" s="1"/>
  <c r="R28" i="1" s="1"/>
  <c r="CI54" i="1"/>
  <c r="BC62" i="1" s="1"/>
  <c r="CQ56" i="1"/>
  <c r="BK70" i="1" s="1"/>
  <c r="CQ30" i="1"/>
  <c r="BK69" i="1" s="1"/>
  <c r="Z30" i="1" s="1"/>
  <c r="BW59" i="1"/>
  <c r="AQ82" i="1" s="1"/>
  <c r="BW33" i="1"/>
  <c r="AQ81" i="1" s="1"/>
  <c r="F33" i="1" s="1"/>
  <c r="CE61" i="1"/>
  <c r="AY90" i="1" s="1"/>
  <c r="CE35" i="1"/>
  <c r="AY89" i="1" s="1"/>
  <c r="N35" i="1" s="1"/>
  <c r="CM63" i="1"/>
  <c r="BG98" i="1" s="1"/>
  <c r="CM115" i="1"/>
  <c r="BG100" i="1" s="1"/>
  <c r="CM37" i="1"/>
  <c r="BG97" i="1" s="1"/>
  <c r="CM89" i="1"/>
  <c r="BG99" i="1" s="1"/>
  <c r="BZ48" i="1"/>
  <c r="AT38" i="1" s="1"/>
  <c r="BZ22" i="1"/>
  <c r="AT37" i="1" s="1"/>
  <c r="I22" i="1" s="1"/>
  <c r="CP86" i="1"/>
  <c r="BJ87" i="1" s="1"/>
  <c r="CP112" i="1"/>
  <c r="BJ88" i="1" s="1"/>
  <c r="CP60" i="1"/>
  <c r="BJ86" i="1" s="1"/>
  <c r="CP34" i="1"/>
  <c r="BJ85" i="1" s="1"/>
  <c r="Y34" i="1" s="1"/>
  <c r="BW49" i="1"/>
  <c r="AQ42" i="1" s="1"/>
  <c r="BW23" i="1"/>
  <c r="AQ41" i="1" s="1"/>
  <c r="F23" i="1" s="1"/>
  <c r="BV71" i="1"/>
  <c r="AP27" i="1" s="1"/>
  <c r="BV45" i="1"/>
  <c r="AP26" i="1" s="1"/>
  <c r="BV97" i="1"/>
  <c r="AP28" i="1" s="1"/>
  <c r="BV19" i="1"/>
  <c r="AP25" i="1" s="1"/>
  <c r="E19" i="1" s="1"/>
  <c r="BX49" i="1"/>
  <c r="AR42" i="1" s="1"/>
  <c r="BX23" i="1"/>
  <c r="AR41" i="1" s="1"/>
  <c r="G23" i="1" s="1"/>
  <c r="CC79" i="1"/>
  <c r="AW59" i="1" s="1"/>
  <c r="CC105" i="1"/>
  <c r="AW60" i="1" s="1"/>
  <c r="CC53" i="1"/>
  <c r="AW58" i="1" s="1"/>
  <c r="CC27" i="1"/>
  <c r="AW57" i="1" s="1"/>
  <c r="L27" i="1" s="1"/>
  <c r="CF33" i="1"/>
  <c r="AZ81" i="1" s="1"/>
  <c r="O33" i="1" s="1"/>
  <c r="CF59" i="1"/>
  <c r="AZ82" i="1" s="1"/>
  <c r="CK17" i="1"/>
  <c r="BE17" i="1" s="1"/>
  <c r="T17" i="1" s="1"/>
  <c r="CK43" i="1"/>
  <c r="BE18" i="1" s="1"/>
  <c r="CL47" i="1"/>
  <c r="BF34" i="1" s="1"/>
  <c r="CL21" i="1"/>
  <c r="BF33" i="1" s="1"/>
  <c r="U21" i="1" s="1"/>
  <c r="CO103" i="1"/>
  <c r="BI52" i="1" s="1"/>
  <c r="CO51" i="1"/>
  <c r="BI50" i="1" s="1"/>
  <c r="CO77" i="1"/>
  <c r="BI51" i="1" s="1"/>
  <c r="CO25" i="1"/>
  <c r="BI49" i="1" s="1"/>
  <c r="X25" i="1" s="1"/>
  <c r="CB109" i="1"/>
  <c r="AV76" i="1" s="1"/>
  <c r="CB83" i="1"/>
  <c r="AV75" i="1" s="1"/>
  <c r="CB57" i="1"/>
  <c r="AV74" i="1" s="1"/>
  <c r="CB31" i="1"/>
  <c r="AV73" i="1" s="1"/>
  <c r="K31" i="1" s="1"/>
  <c r="CK63" i="1"/>
  <c r="BE98" i="1" s="1"/>
  <c r="CK37" i="1"/>
  <c r="BE97" i="1" s="1"/>
  <c r="T37" i="1" s="1"/>
  <c r="BZ20" i="1"/>
  <c r="AT29" i="1" s="1"/>
  <c r="I20" i="1" s="1"/>
  <c r="BZ46" i="1"/>
  <c r="AT30" i="1" s="1"/>
  <c r="CB102" i="1"/>
  <c r="AV48" i="1" s="1"/>
  <c r="CB50" i="1"/>
  <c r="AV46" i="1" s="1"/>
  <c r="CB24" i="1"/>
  <c r="AV45" i="1" s="1"/>
  <c r="CB76" i="1"/>
  <c r="AV47" i="1" s="1"/>
  <c r="BU107" i="1"/>
  <c r="AO68" i="1" s="1"/>
  <c r="BU81" i="1"/>
  <c r="AO67" i="1" s="1"/>
  <c r="BU29" i="1"/>
  <c r="AO65" i="1" s="1"/>
  <c r="BU55" i="1"/>
  <c r="AO66" i="1" s="1"/>
  <c r="BX61" i="1"/>
  <c r="AR90" i="1" s="1"/>
  <c r="BX35" i="1"/>
  <c r="AR89" i="1" s="1"/>
  <c r="G35" i="1" s="1"/>
  <c r="CO96" i="1"/>
  <c r="BI24" i="1" s="1"/>
  <c r="CO70" i="1"/>
  <c r="BI23" i="1" s="1"/>
  <c r="CO44" i="1"/>
  <c r="BI22" i="1" s="1"/>
  <c r="CO18" i="1"/>
  <c r="BI21" i="1" s="1"/>
  <c r="X18" i="1" s="1"/>
  <c r="CP100" i="1"/>
  <c r="BJ40" i="1" s="1"/>
  <c r="CP48" i="1"/>
  <c r="BJ38" i="1" s="1"/>
  <c r="CP74" i="1"/>
  <c r="BJ39" i="1" s="1"/>
  <c r="CP22" i="1"/>
  <c r="BJ37" i="1" s="1"/>
  <c r="CS26" i="1"/>
  <c r="BM53" i="1" s="1"/>
  <c r="AB26" i="1" s="1"/>
  <c r="CS52" i="1"/>
  <c r="BM54" i="1" s="1"/>
  <c r="BT111" i="1"/>
  <c r="AN84" i="1" s="1"/>
  <c r="BT85" i="1"/>
  <c r="AN83" i="1" s="1"/>
  <c r="BT59" i="1"/>
  <c r="AN82" i="1" s="1"/>
  <c r="BT33" i="1"/>
  <c r="AN81" i="1" s="1"/>
  <c r="CP69" i="1"/>
  <c r="BJ19" i="1" s="1"/>
  <c r="CP95" i="1"/>
  <c r="BJ20" i="1" s="1"/>
  <c r="CP17" i="1"/>
  <c r="BJ17" i="1" s="1"/>
  <c r="CP43" i="1"/>
  <c r="BJ18" i="1" s="1"/>
  <c r="CR21" i="1"/>
  <c r="BL33" i="1" s="1"/>
  <c r="AA21" i="1" s="1"/>
  <c r="CR47" i="1"/>
  <c r="BL34" i="1" s="1"/>
  <c r="CT51" i="1"/>
  <c r="BN50" i="1" s="1"/>
  <c r="CT25" i="1"/>
  <c r="BN49" i="1" s="1"/>
  <c r="AC25" i="1" s="1"/>
  <c r="CH57" i="1"/>
  <c r="BB74" i="1" s="1"/>
  <c r="CH31" i="1"/>
  <c r="BB73" i="1" s="1"/>
  <c r="Q31" i="1" s="1"/>
  <c r="BT64" i="1"/>
  <c r="AN102" i="1" s="1"/>
  <c r="BT38" i="1"/>
  <c r="AN101" i="1" s="1"/>
  <c r="BT90" i="1"/>
  <c r="AN103" i="1" s="1"/>
  <c r="BT116" i="1"/>
  <c r="AN104" i="1" s="1"/>
  <c r="CS46" i="1"/>
  <c r="BM30" i="1" s="1"/>
  <c r="CS20" i="1"/>
  <c r="BM29" i="1" s="1"/>
  <c r="AB20" i="1" s="1"/>
  <c r="BT77" i="1"/>
  <c r="AN51" i="1" s="1"/>
  <c r="BT103" i="1"/>
  <c r="AN52" i="1" s="1"/>
  <c r="BT51" i="1"/>
  <c r="AN50" i="1" s="1"/>
  <c r="BT25" i="1"/>
  <c r="AN49" i="1" s="1"/>
  <c r="BX56" i="1"/>
  <c r="AR70" i="1" s="1"/>
  <c r="BX30" i="1"/>
  <c r="AR69" i="1" s="1"/>
  <c r="G30" i="1" s="1"/>
  <c r="BZ62" i="1"/>
  <c r="AT94" i="1" s="1"/>
  <c r="BZ36" i="1"/>
  <c r="AT93" i="1" s="1"/>
  <c r="I36" i="1" s="1"/>
  <c r="CT45" i="1"/>
  <c r="BN26" i="1" s="1"/>
  <c r="CT19" i="1"/>
  <c r="BN25" i="1" s="1"/>
  <c r="AC19" i="1" s="1"/>
  <c r="BU102" i="1"/>
  <c r="AO48" i="1" s="1"/>
  <c r="BU76" i="1"/>
  <c r="AO47" i="1" s="1"/>
  <c r="BU50" i="1"/>
  <c r="AO46" i="1" s="1"/>
  <c r="BU24" i="1"/>
  <c r="AO45" i="1" s="1"/>
  <c r="CL54" i="1"/>
  <c r="BF62" i="1" s="1"/>
  <c r="CL28" i="1"/>
  <c r="BF61" i="1" s="1"/>
  <c r="U28" i="1" s="1"/>
  <c r="CO112" i="1"/>
  <c r="BI88" i="1" s="1"/>
  <c r="CO86" i="1"/>
  <c r="BI87" i="1" s="1"/>
  <c r="CO60" i="1"/>
  <c r="BI86" i="1" s="1"/>
  <c r="CO34" i="1"/>
  <c r="BI85" i="1" s="1"/>
  <c r="CH44" i="1"/>
  <c r="BB22" i="1" s="1"/>
  <c r="CH18" i="1"/>
  <c r="BB21" i="1" s="1"/>
  <c r="Q18" i="1" s="1"/>
  <c r="CJ48" i="1"/>
  <c r="BD38" i="1" s="1"/>
  <c r="CJ22" i="1"/>
  <c r="BD37" i="1" s="1"/>
  <c r="S22" i="1" s="1"/>
  <c r="CK26" i="1"/>
  <c r="BE53" i="1" s="1"/>
  <c r="T26" i="1" s="1"/>
  <c r="CK52" i="1"/>
  <c r="BE54" i="1" s="1"/>
  <c r="CK58" i="1"/>
  <c r="BE78" i="1" s="1"/>
  <c r="CK32" i="1"/>
  <c r="BE77" i="1" s="1"/>
  <c r="T32" i="1" s="1"/>
  <c r="BY53" i="1"/>
  <c r="AS58" i="1" s="1"/>
  <c r="BY27" i="1"/>
  <c r="AS57" i="1" s="1"/>
  <c r="H27" i="1" s="1"/>
  <c r="BZ56" i="1"/>
  <c r="AT70" i="1" s="1"/>
  <c r="BZ30" i="1"/>
  <c r="AT69" i="1" s="1"/>
  <c r="I30" i="1" s="1"/>
  <c r="CB111" i="1"/>
  <c r="AV84" i="1" s="1"/>
  <c r="CB59" i="1"/>
  <c r="AV82" i="1" s="1"/>
  <c r="CB85" i="1"/>
  <c r="AV83" i="1" s="1"/>
  <c r="CB33" i="1"/>
  <c r="AV81" i="1" s="1"/>
  <c r="K33" i="1" s="1"/>
  <c r="CC114" i="1"/>
  <c r="AW96" i="1" s="1"/>
  <c r="CC88" i="1"/>
  <c r="AW95" i="1" s="1"/>
  <c r="CC62" i="1"/>
  <c r="AW94" i="1" s="1"/>
  <c r="CC36" i="1"/>
  <c r="AW93" i="1" s="1"/>
  <c r="L36" i="1" s="1"/>
  <c r="BV96" i="1"/>
  <c r="AP24" i="1" s="1"/>
  <c r="BV70" i="1"/>
  <c r="AP23" i="1" s="1"/>
  <c r="BV44" i="1"/>
  <c r="AP22" i="1" s="1"/>
  <c r="BV18" i="1"/>
  <c r="AP21" i="1" s="1"/>
  <c r="BX47" i="1"/>
  <c r="AR34" i="1" s="1"/>
  <c r="BX21" i="1"/>
  <c r="AR33" i="1" s="1"/>
  <c r="G21" i="1" s="1"/>
  <c r="BY50" i="1"/>
  <c r="AS46" i="1" s="1"/>
  <c r="BY24" i="1"/>
  <c r="AS45" i="1" s="1"/>
  <c r="H24" i="1" s="1"/>
  <c r="BZ27" i="1"/>
  <c r="AT57" i="1" s="1"/>
  <c r="I27" i="1" s="1"/>
  <c r="BZ53" i="1"/>
  <c r="AT58" i="1" s="1"/>
  <c r="CB108" i="1"/>
  <c r="AV72" i="1" s="1"/>
  <c r="CB82" i="1"/>
  <c r="AV71" i="1" s="1"/>
  <c r="CB30" i="1"/>
  <c r="AV69" i="1" s="1"/>
  <c r="CB56" i="1"/>
  <c r="AV70" i="1" s="1"/>
  <c r="CC111" i="1"/>
  <c r="AW84" i="1" s="1"/>
  <c r="CC85" i="1"/>
  <c r="AW83" i="1" s="1"/>
  <c r="CC59" i="1"/>
  <c r="AW82" i="1" s="1"/>
  <c r="CC33" i="1"/>
  <c r="AW81" i="1" s="1"/>
  <c r="L33" i="1" s="1"/>
  <c r="CD88" i="1"/>
  <c r="AX95" i="1" s="1"/>
  <c r="CD62" i="1"/>
  <c r="AX94" i="1" s="1"/>
  <c r="CD114" i="1"/>
  <c r="AX96" i="1" s="1"/>
  <c r="CD36" i="1"/>
  <c r="AX93" i="1" s="1"/>
  <c r="M36" i="1" s="1"/>
  <c r="BX54" i="1"/>
  <c r="AR62" i="1" s="1"/>
  <c r="BX28" i="1"/>
  <c r="AR61" i="1" s="1"/>
  <c r="G28" i="1" s="1"/>
  <c r="BY57" i="1"/>
  <c r="AS74" i="1" s="1"/>
  <c r="BY31" i="1"/>
  <c r="AS73" i="1" s="1"/>
  <c r="H31" i="1" s="1"/>
  <c r="BZ60" i="1"/>
  <c r="AT86" i="1" s="1"/>
  <c r="BZ34" i="1"/>
  <c r="AT85" i="1" s="1"/>
  <c r="I34" i="1" s="1"/>
  <c r="CG63" i="1"/>
  <c r="BA98" i="1" s="1"/>
  <c r="CG37" i="1"/>
  <c r="BA97" i="1" s="1"/>
  <c r="P37" i="1" s="1"/>
  <c r="BU97" i="1"/>
  <c r="AO28" i="1" s="1"/>
  <c r="BU71" i="1"/>
  <c r="AO27" i="1" s="1"/>
  <c r="BU45" i="1"/>
  <c r="AO26" i="1" s="1"/>
  <c r="BU19" i="1"/>
  <c r="AO25" i="1" s="1"/>
  <c r="BV100" i="1"/>
  <c r="AP40" i="1" s="1"/>
  <c r="BV48" i="1"/>
  <c r="AP38" i="1" s="1"/>
  <c r="BV74" i="1"/>
  <c r="AP39" i="1" s="1"/>
  <c r="BV22" i="1"/>
  <c r="AP37" i="1" s="1"/>
  <c r="E22" i="1" s="1"/>
  <c r="BX51" i="1"/>
  <c r="AR50" i="1" s="1"/>
  <c r="BX25" i="1"/>
  <c r="AR49" i="1" s="1"/>
  <c r="G25" i="1" s="1"/>
  <c r="BY54" i="1"/>
  <c r="AS62" i="1" s="1"/>
  <c r="BY28" i="1"/>
  <c r="AS61" i="1" s="1"/>
  <c r="H28" i="1" s="1"/>
  <c r="BZ57" i="1"/>
  <c r="AT74" i="1" s="1"/>
  <c r="BZ31" i="1"/>
  <c r="AT73" i="1" s="1"/>
  <c r="I31" i="1" s="1"/>
  <c r="CB112" i="1"/>
  <c r="AV88" i="1" s="1"/>
  <c r="CB60" i="1"/>
  <c r="AV86" i="1" s="1"/>
  <c r="CB86" i="1"/>
  <c r="AV87" i="1" s="1"/>
  <c r="CB34" i="1"/>
  <c r="AV85" i="1" s="1"/>
  <c r="K34" i="1" s="1"/>
  <c r="CJ63" i="1"/>
  <c r="BD98" i="1" s="1"/>
  <c r="CJ37" i="1"/>
  <c r="BD97" i="1" s="1"/>
  <c r="S37" i="1" s="1"/>
  <c r="CL64" i="1"/>
  <c r="BF102" i="1" s="1"/>
  <c r="CL38" i="1"/>
  <c r="BF101" i="1" s="1"/>
  <c r="U38" i="1" s="1"/>
  <c r="CM70" i="1"/>
  <c r="BG23" i="1" s="1"/>
  <c r="CM44" i="1"/>
  <c r="BG22" i="1" s="1"/>
  <c r="CM96" i="1"/>
  <c r="BG24" i="1" s="1"/>
  <c r="CM18" i="1"/>
  <c r="BG21" i="1" s="1"/>
  <c r="BS99" i="1"/>
  <c r="AM36" i="1" s="1"/>
  <c r="BS73" i="1"/>
  <c r="AM35" i="1" s="1"/>
  <c r="BS47" i="1"/>
  <c r="AM34" i="1" s="1"/>
  <c r="BS21" i="1"/>
  <c r="AM33" i="1" s="1"/>
  <c r="B21" i="1" s="1"/>
  <c r="CA49" i="1"/>
  <c r="AU42" i="1" s="1"/>
  <c r="CA101" i="1"/>
  <c r="AU44" i="1" s="1"/>
  <c r="CA75" i="1"/>
  <c r="AU43" i="1" s="1"/>
  <c r="CA23" i="1"/>
  <c r="AU41" i="1" s="1"/>
  <c r="CI25" i="1"/>
  <c r="BC49" i="1" s="1"/>
  <c r="R25" i="1" s="1"/>
  <c r="CI51" i="1"/>
  <c r="BC50" i="1" s="1"/>
  <c r="CQ53" i="1"/>
  <c r="BK58" i="1" s="1"/>
  <c r="CQ27" i="1"/>
  <c r="BK57" i="1" s="1"/>
  <c r="Z27" i="1" s="1"/>
  <c r="BW56" i="1"/>
  <c r="AQ70" i="1" s="1"/>
  <c r="BW30" i="1"/>
  <c r="AQ69" i="1" s="1"/>
  <c r="F30" i="1" s="1"/>
  <c r="CE58" i="1"/>
  <c r="AY78" i="1" s="1"/>
  <c r="CE32" i="1"/>
  <c r="AY77" i="1" s="1"/>
  <c r="N32" i="1" s="1"/>
  <c r="CM112" i="1"/>
  <c r="BG88" i="1" s="1"/>
  <c r="CM86" i="1"/>
  <c r="BG87" i="1" s="1"/>
  <c r="CM60" i="1"/>
  <c r="BG86" i="1" s="1"/>
  <c r="CM34" i="1"/>
  <c r="BG85" i="1" s="1"/>
  <c r="BS115" i="1"/>
  <c r="AM100" i="1" s="1"/>
  <c r="BS63" i="1"/>
  <c r="AM98" i="1" s="1"/>
  <c r="BS37" i="1"/>
  <c r="AM97" i="1" s="1"/>
  <c r="BS89" i="1"/>
  <c r="AM99" i="1" s="1"/>
  <c r="BV115" i="1"/>
  <c r="AP100" i="1" s="1"/>
  <c r="BV63" i="1"/>
  <c r="AP98" i="1" s="1"/>
  <c r="BV89" i="1"/>
  <c r="AP99" i="1" s="1"/>
  <c r="BV37" i="1"/>
  <c r="AP97" i="1" s="1"/>
  <c r="E37" i="1" s="1"/>
  <c r="CE43" i="1"/>
  <c r="AY18" i="1" s="1"/>
  <c r="CE17" i="1"/>
  <c r="AY17" i="1" s="1"/>
  <c r="N17" i="1" s="1"/>
  <c r="CM71" i="1"/>
  <c r="BG27" i="1" s="1"/>
  <c r="CM45" i="1"/>
  <c r="BG26" i="1" s="1"/>
  <c r="CM97" i="1"/>
  <c r="BG28" i="1" s="1"/>
  <c r="CM19" i="1"/>
  <c r="BG25" i="1" s="1"/>
  <c r="BS74" i="1"/>
  <c r="AM39" i="1" s="1"/>
  <c r="BS100" i="1"/>
  <c r="AM40" i="1" s="1"/>
  <c r="BS48" i="1"/>
  <c r="AM38" i="1" s="1"/>
  <c r="BS22" i="1"/>
  <c r="AM37" i="1" s="1"/>
  <c r="B22" i="1" s="1"/>
  <c r="CA102" i="1"/>
  <c r="AU48" i="1" s="1"/>
  <c r="CA76" i="1"/>
  <c r="AU47" i="1" s="1"/>
  <c r="CA24" i="1"/>
  <c r="AU45" i="1" s="1"/>
  <c r="CA50" i="1"/>
  <c r="AU46" i="1" s="1"/>
  <c r="CI52" i="1"/>
  <c r="BC54" i="1" s="1"/>
  <c r="CI26" i="1"/>
  <c r="BC53" i="1" s="1"/>
  <c r="R26" i="1" s="1"/>
  <c r="CQ54" i="1"/>
  <c r="BK62" i="1" s="1"/>
  <c r="CQ28" i="1"/>
  <c r="BK61" i="1" s="1"/>
  <c r="Z28" i="1" s="1"/>
  <c r="BW57" i="1"/>
  <c r="AQ74" i="1" s="1"/>
  <c r="BW31" i="1"/>
  <c r="AQ73" i="1" s="1"/>
  <c r="F31" i="1" s="1"/>
  <c r="CE59" i="1"/>
  <c r="AY82" i="1" s="1"/>
  <c r="CE33" i="1"/>
  <c r="AY81" i="1" s="1"/>
  <c r="N33" i="1" s="1"/>
  <c r="CM87" i="1"/>
  <c r="BG91" i="1" s="1"/>
  <c r="CM61" i="1"/>
  <c r="BG90" i="1" s="1"/>
  <c r="CM113" i="1"/>
  <c r="BG92" i="1" s="1"/>
  <c r="CM35" i="1"/>
  <c r="BG89" i="1" s="1"/>
  <c r="BS116" i="1"/>
  <c r="AM104" i="1" s="1"/>
  <c r="BS64" i="1"/>
  <c r="AM102" i="1" s="1"/>
  <c r="BS90" i="1"/>
  <c r="AM103" i="1" s="1"/>
  <c r="BS38" i="1"/>
  <c r="AM101" i="1" s="1"/>
  <c r="B38" i="1" s="1"/>
  <c r="CG62" i="1"/>
  <c r="BA94" i="1" s="1"/>
  <c r="CG36" i="1"/>
  <c r="BA93" i="1" s="1"/>
  <c r="P36" i="1" s="1"/>
  <c r="CC104" i="1"/>
  <c r="AW56" i="1" s="1"/>
  <c r="CC78" i="1"/>
  <c r="AW55" i="1" s="1"/>
  <c r="CC52" i="1"/>
  <c r="AW54" i="1" s="1"/>
  <c r="CC26" i="1"/>
  <c r="AW53" i="1" s="1"/>
  <c r="L26" i="1" s="1"/>
  <c r="BU114" i="1"/>
  <c r="AO96" i="1" s="1"/>
  <c r="BU62" i="1"/>
  <c r="AO94" i="1" s="1"/>
  <c r="BU88" i="1"/>
  <c r="AO95" i="1" s="1"/>
  <c r="BU36" i="1"/>
  <c r="AO93" i="1" s="1"/>
  <c r="CT48" i="1"/>
  <c r="BN38" i="1" s="1"/>
  <c r="CT22" i="1"/>
  <c r="BN37" i="1" s="1"/>
  <c r="AC22" i="1" s="1"/>
  <c r="CN83" i="1"/>
  <c r="BH75" i="1" s="1"/>
  <c r="CN57" i="1"/>
  <c r="BH74" i="1" s="1"/>
  <c r="CN109" i="1"/>
  <c r="BH76" i="1" s="1"/>
  <c r="CN31" i="1"/>
  <c r="BH73" i="1" s="1"/>
  <c r="W31" i="1" s="1"/>
  <c r="CN106" i="1"/>
  <c r="BH64" i="1" s="1"/>
  <c r="CN54" i="1"/>
  <c r="BH62" i="1" s="1"/>
  <c r="CN80" i="1"/>
  <c r="BH63" i="1" s="1"/>
  <c r="CN28" i="1"/>
  <c r="BH61" i="1" s="1"/>
  <c r="W28" i="1" s="1"/>
  <c r="CP109" i="1"/>
  <c r="BJ76" i="1" s="1"/>
  <c r="CP83" i="1"/>
  <c r="BJ75" i="1" s="1"/>
  <c r="CP57" i="1"/>
  <c r="BJ74" i="1" s="1"/>
  <c r="CP31" i="1"/>
  <c r="BJ73" i="1" s="1"/>
  <c r="Y31" i="1" s="1"/>
  <c r="CH43" i="1"/>
  <c r="BB18" i="1" s="1"/>
  <c r="CH17" i="1"/>
  <c r="BB17" i="1" s="1"/>
  <c r="Q17" i="1" s="1"/>
  <c r="CO110" i="1"/>
  <c r="BI80" i="1" s="1"/>
  <c r="CO58" i="1"/>
  <c r="BI78" i="1" s="1"/>
  <c r="CO84" i="1"/>
  <c r="BI79" i="1" s="1"/>
  <c r="CO32" i="1"/>
  <c r="BI77" i="1" s="1"/>
  <c r="X32" i="1" s="1"/>
  <c r="CE50" i="1"/>
  <c r="AY46" i="1" s="1"/>
  <c r="CE24" i="1"/>
  <c r="AY45" i="1" s="1"/>
  <c r="N24" i="1" s="1"/>
  <c r="BW64" i="1"/>
  <c r="AQ102" i="1" s="1"/>
  <c r="BW38" i="1"/>
  <c r="AQ101" i="1" s="1"/>
  <c r="F38" i="1" s="1"/>
  <c r="CM53" i="1"/>
  <c r="BG58" i="1" s="1"/>
  <c r="CM105" i="1"/>
  <c r="BG60" i="1" s="1"/>
  <c r="CM27" i="1"/>
  <c r="BG57" i="1" s="1"/>
  <c r="CM79" i="1"/>
  <c r="BG59" i="1" s="1"/>
  <c r="CJ45" i="1"/>
  <c r="BD26" i="1" s="1"/>
  <c r="CJ19" i="1"/>
  <c r="BD25" i="1" s="1"/>
  <c r="S19" i="1" s="1"/>
  <c r="CL49" i="1"/>
  <c r="BF42" i="1" s="1"/>
  <c r="CL23" i="1"/>
  <c r="BF41" i="1" s="1"/>
  <c r="U23" i="1" s="1"/>
  <c r="BV80" i="1"/>
  <c r="AP63" i="1" s="1"/>
  <c r="BV106" i="1"/>
  <c r="AP64" i="1" s="1"/>
  <c r="BV54" i="1"/>
  <c r="AP62" i="1" s="1"/>
  <c r="BV28" i="1"/>
  <c r="AP61" i="1" s="1"/>
  <c r="E28" i="1" s="1"/>
  <c r="BY60" i="1"/>
  <c r="AS86" i="1" s="1"/>
  <c r="BY34" i="1"/>
  <c r="AS85" i="1" s="1"/>
  <c r="H34" i="1" s="1"/>
  <c r="BX44" i="1"/>
  <c r="AR22" i="1" s="1"/>
  <c r="BX18" i="1"/>
  <c r="AR21" i="1" s="1"/>
  <c r="G18" i="1" s="1"/>
  <c r="BY48" i="1"/>
  <c r="AS38" i="1" s="1"/>
  <c r="BY22" i="1"/>
  <c r="AS37" i="1" s="1"/>
  <c r="H22" i="1" s="1"/>
  <c r="BZ26" i="1"/>
  <c r="AT53" i="1" s="1"/>
  <c r="I26" i="1" s="1"/>
  <c r="BZ52" i="1"/>
  <c r="AT54" i="1" s="1"/>
  <c r="BU58" i="1"/>
  <c r="AO78" i="1" s="1"/>
  <c r="BU110" i="1"/>
  <c r="AO80" i="1" s="1"/>
  <c r="BU84" i="1"/>
  <c r="AO79" i="1" s="1"/>
  <c r="BU32" i="1"/>
  <c r="AO77" i="1" s="1"/>
  <c r="CO116" i="1"/>
  <c r="BI104" i="1" s="1"/>
  <c r="CO64" i="1"/>
  <c r="BI102" i="1" s="1"/>
  <c r="CO90" i="1"/>
  <c r="BI103" i="1" s="1"/>
  <c r="CO38" i="1"/>
  <c r="BI101" i="1" s="1"/>
  <c r="X38" i="1" s="1"/>
  <c r="CN98" i="1"/>
  <c r="BH32" i="1" s="1"/>
  <c r="CN72" i="1"/>
  <c r="BH31" i="1" s="1"/>
  <c r="CN46" i="1"/>
  <c r="BH30" i="1" s="1"/>
  <c r="CN20" i="1"/>
  <c r="BH29" i="1" s="1"/>
  <c r="W20" i="1" s="1"/>
  <c r="CP76" i="1"/>
  <c r="BJ47" i="1" s="1"/>
  <c r="CP50" i="1"/>
  <c r="BJ46" i="1" s="1"/>
  <c r="CP102" i="1"/>
  <c r="BJ48" i="1" s="1"/>
  <c r="CP24" i="1"/>
  <c r="BJ45" i="1" s="1"/>
  <c r="Y24" i="1" s="1"/>
  <c r="CP107" i="1"/>
  <c r="BJ68" i="1" s="1"/>
  <c r="CP55" i="1"/>
  <c r="BJ66" i="1" s="1"/>
  <c r="CP81" i="1"/>
  <c r="BJ67" i="1" s="1"/>
  <c r="CP29" i="1"/>
  <c r="BJ65" i="1" s="1"/>
  <c r="Y29" i="1" s="1"/>
  <c r="CS61" i="1"/>
  <c r="BM90" i="1" s="1"/>
  <c r="CS35" i="1"/>
  <c r="BM89" i="1" s="1"/>
  <c r="AB35" i="1" s="1"/>
  <c r="CB71" i="1"/>
  <c r="AV27" i="1" s="1"/>
  <c r="CB97" i="1"/>
  <c r="AV28" i="1" s="1"/>
  <c r="CB45" i="1"/>
  <c r="AV26" i="1" s="1"/>
  <c r="CB19" i="1"/>
  <c r="AV25" i="1" s="1"/>
  <c r="CC101" i="1"/>
  <c r="AW44" i="1" s="1"/>
  <c r="CC49" i="1"/>
  <c r="AW42" i="1" s="1"/>
  <c r="CC75" i="1"/>
  <c r="AW43" i="1" s="1"/>
  <c r="CC23" i="1"/>
  <c r="AW41" i="1" s="1"/>
  <c r="L23" i="1" s="1"/>
  <c r="CL53" i="1"/>
  <c r="BF58" i="1" s="1"/>
  <c r="CL27" i="1"/>
  <c r="BF57" i="1" s="1"/>
  <c r="U27" i="1" s="1"/>
  <c r="CO33" i="1"/>
  <c r="BI81" i="1" s="1"/>
  <c r="CO85" i="1"/>
  <c r="BI83" i="1" s="1"/>
  <c r="CO59" i="1"/>
  <c r="BI82" i="1" s="1"/>
  <c r="CO111" i="1"/>
  <c r="BI84" i="1" s="1"/>
  <c r="CC96" i="1"/>
  <c r="AW24" i="1" s="1"/>
  <c r="CC70" i="1"/>
  <c r="AW23" i="1" s="1"/>
  <c r="CC44" i="1"/>
  <c r="AW22" i="1" s="1"/>
  <c r="CC18" i="1"/>
  <c r="AW21" i="1" s="1"/>
  <c r="CD100" i="1"/>
  <c r="AX40" i="1" s="1"/>
  <c r="CD74" i="1"/>
  <c r="AX39" i="1" s="1"/>
  <c r="CD22" i="1"/>
  <c r="AX37" i="1" s="1"/>
  <c r="CD48" i="1"/>
  <c r="AX38" i="1" s="1"/>
  <c r="CF52" i="1"/>
  <c r="AZ54" i="1" s="1"/>
  <c r="CF26" i="1"/>
  <c r="AZ53" i="1" s="1"/>
  <c r="O26" i="1" s="1"/>
  <c r="CB84" i="1"/>
  <c r="AV79" i="1" s="1"/>
  <c r="CB58" i="1"/>
  <c r="AV78" i="1" s="1"/>
  <c r="CB32" i="1"/>
  <c r="AV77" i="1" s="1"/>
  <c r="CB110" i="1"/>
  <c r="AV80" i="1" s="1"/>
  <c r="CD95" i="1"/>
  <c r="AX20" i="1" s="1"/>
  <c r="CD43" i="1"/>
  <c r="AX18" i="1" s="1"/>
  <c r="CD69" i="1"/>
  <c r="AX19" i="1" s="1"/>
  <c r="CD17" i="1"/>
  <c r="AX17" i="1" s="1"/>
  <c r="M17" i="1" s="1"/>
  <c r="CF47" i="1"/>
  <c r="AZ34" i="1" s="1"/>
  <c r="CF21" i="1"/>
  <c r="AZ33" i="1" s="1"/>
  <c r="O21" i="1" s="1"/>
  <c r="CG51" i="1"/>
  <c r="BA50" i="1" s="1"/>
  <c r="CG25" i="1"/>
  <c r="BA49" i="1" s="1"/>
  <c r="P25" i="1" s="1"/>
  <c r="CS30" i="1"/>
  <c r="BM69" i="1" s="1"/>
  <c r="AB30" i="1" s="1"/>
  <c r="CS56" i="1"/>
  <c r="BM70" i="1" s="1"/>
  <c r="BU115" i="1"/>
  <c r="AO100" i="1" s="1"/>
  <c r="BU63" i="1"/>
  <c r="AO98" i="1" s="1"/>
  <c r="BU37" i="1"/>
  <c r="AO97" i="1" s="1"/>
  <c r="BU89" i="1"/>
  <c r="AO99" i="1" s="1"/>
  <c r="CG46" i="1"/>
  <c r="BA30" i="1" s="1"/>
  <c r="CG20" i="1"/>
  <c r="BA29" i="1" s="1"/>
  <c r="P20" i="1" s="1"/>
  <c r="CH50" i="1"/>
  <c r="BB46" i="1" s="1"/>
  <c r="CH24" i="1"/>
  <c r="BB45" i="1" s="1"/>
  <c r="Q24" i="1" s="1"/>
  <c r="CF55" i="1"/>
  <c r="AZ66" i="1" s="1"/>
  <c r="CF29" i="1"/>
  <c r="AZ65" i="1" s="1"/>
  <c r="O29" i="1" s="1"/>
  <c r="CH61" i="1"/>
  <c r="BB90" i="1" s="1"/>
  <c r="CH35" i="1"/>
  <c r="BB89" i="1" s="1"/>
  <c r="Q35" i="1" s="1"/>
  <c r="BT97" i="1"/>
  <c r="AN28" i="1" s="1"/>
  <c r="BT71" i="1"/>
  <c r="AN27" i="1" s="1"/>
  <c r="BT45" i="1"/>
  <c r="AN26" i="1" s="1"/>
  <c r="BT19" i="1"/>
  <c r="AN25" i="1" s="1"/>
  <c r="BV101" i="1"/>
  <c r="AP44" i="1" s="1"/>
  <c r="BV75" i="1"/>
  <c r="AP43" i="1" s="1"/>
  <c r="BV49" i="1"/>
  <c r="AP42" i="1" s="1"/>
  <c r="BV23" i="1"/>
  <c r="AP41" i="1" s="1"/>
  <c r="CB79" i="1"/>
  <c r="AV59" i="1" s="1"/>
  <c r="CB53" i="1"/>
  <c r="AV58" i="1" s="1"/>
  <c r="CB105" i="1"/>
  <c r="AV60" i="1" s="1"/>
  <c r="CB27" i="1"/>
  <c r="AV57" i="1" s="1"/>
  <c r="CD85" i="1"/>
  <c r="AX83" i="1" s="1"/>
  <c r="CD59" i="1"/>
  <c r="AX82" i="1" s="1"/>
  <c r="CD111" i="1"/>
  <c r="AX84" i="1" s="1"/>
  <c r="CD33" i="1"/>
  <c r="AX81" i="1" s="1"/>
  <c r="M33" i="1" s="1"/>
  <c r="CJ53" i="1"/>
  <c r="BD58" i="1" s="1"/>
  <c r="CJ27" i="1"/>
  <c r="BD57" i="1" s="1"/>
  <c r="S27" i="1" s="1"/>
  <c r="CK30" i="1"/>
  <c r="BE69" i="1" s="1"/>
  <c r="T30" i="1" s="1"/>
  <c r="CK56" i="1"/>
  <c r="BE70" i="1" s="1"/>
  <c r="CL59" i="1"/>
  <c r="BF82" i="1" s="1"/>
  <c r="CL33" i="1"/>
  <c r="BF81" i="1" s="1"/>
  <c r="U33" i="1" s="1"/>
  <c r="CN114" i="1"/>
  <c r="BH96" i="1" s="1"/>
  <c r="CN62" i="1"/>
  <c r="BH94" i="1" s="1"/>
  <c r="CN36" i="1"/>
  <c r="BH93" i="1" s="1"/>
  <c r="CN88" i="1"/>
  <c r="BH95" i="1" s="1"/>
  <c r="CG18" i="1"/>
  <c r="BA21" i="1" s="1"/>
  <c r="P18" i="1" s="1"/>
  <c r="CG44" i="1"/>
  <c r="BA22" i="1" s="1"/>
  <c r="CH47" i="1"/>
  <c r="BB34" i="1" s="1"/>
  <c r="CH21" i="1"/>
  <c r="BB33" i="1" s="1"/>
  <c r="Q21" i="1" s="1"/>
  <c r="CJ50" i="1"/>
  <c r="BD46" i="1" s="1"/>
  <c r="CJ24" i="1"/>
  <c r="BD45" i="1" s="1"/>
  <c r="S24" i="1" s="1"/>
  <c r="CK27" i="1"/>
  <c r="BE57" i="1" s="1"/>
  <c r="T27" i="1" s="1"/>
  <c r="CK53" i="1"/>
  <c r="BE58" i="1" s="1"/>
  <c r="CL56" i="1"/>
  <c r="BF70" i="1" s="1"/>
  <c r="CL30" i="1"/>
  <c r="BF69" i="1" s="1"/>
  <c r="U30" i="1" s="1"/>
  <c r="CN85" i="1"/>
  <c r="BH83" i="1" s="1"/>
  <c r="CN59" i="1"/>
  <c r="BH82" i="1" s="1"/>
  <c r="CN33" i="1"/>
  <c r="BH81" i="1" s="1"/>
  <c r="W33" i="1" s="1"/>
  <c r="CN111" i="1"/>
  <c r="BH84" i="1" s="1"/>
  <c r="CO114" i="1"/>
  <c r="BI96" i="1" s="1"/>
  <c r="CO88" i="1"/>
  <c r="BI95" i="1" s="1"/>
  <c r="CO62" i="1"/>
  <c r="BI94" i="1" s="1"/>
  <c r="CO36" i="1"/>
  <c r="BI93" i="1" s="1"/>
  <c r="CH54" i="1"/>
  <c r="BB62" i="1" s="1"/>
  <c r="CH28" i="1"/>
  <c r="BB61" i="1" s="1"/>
  <c r="Q28" i="1" s="1"/>
  <c r="CJ57" i="1"/>
  <c r="BD74" i="1" s="1"/>
  <c r="CJ31" i="1"/>
  <c r="BD73" i="1" s="1"/>
  <c r="S31" i="1" s="1"/>
  <c r="CK60" i="1"/>
  <c r="BE86" i="1" s="1"/>
  <c r="CK34" i="1"/>
  <c r="BE85" i="1" s="1"/>
  <c r="T34" i="1" s="1"/>
  <c r="BU116" i="1"/>
  <c r="AO104" i="1" s="1"/>
  <c r="BU64" i="1"/>
  <c r="AO102" i="1" s="1"/>
  <c r="BU90" i="1"/>
  <c r="AO103" i="1" s="1"/>
  <c r="BU38" i="1"/>
  <c r="AO101" i="1" s="1"/>
  <c r="D38" i="1" s="1"/>
  <c r="CF45" i="1"/>
  <c r="AZ26" i="1" s="1"/>
  <c r="CF19" i="1"/>
  <c r="AZ25" i="1" s="1"/>
  <c r="O19" i="1" s="1"/>
  <c r="CG48" i="1"/>
  <c r="BA38" i="1" s="1"/>
  <c r="CG22" i="1"/>
  <c r="BA37" i="1" s="1"/>
  <c r="P22" i="1" s="1"/>
  <c r="CH51" i="1"/>
  <c r="BB50" i="1" s="1"/>
  <c r="CH25" i="1"/>
  <c r="BB49" i="1" s="1"/>
  <c r="Q25" i="1" s="1"/>
  <c r="CJ54" i="1"/>
  <c r="BD62" i="1" s="1"/>
  <c r="CJ28" i="1"/>
  <c r="BD61" i="1" s="1"/>
  <c r="S28" i="1" s="1"/>
  <c r="CK57" i="1"/>
  <c r="BE74" i="1" s="1"/>
  <c r="CK31" i="1"/>
  <c r="BE73" i="1" s="1"/>
  <c r="T31" i="1" s="1"/>
  <c r="CL60" i="1"/>
  <c r="BF86" i="1" s="1"/>
  <c r="CL34" i="1"/>
  <c r="BF85" i="1" s="1"/>
  <c r="U34" i="1" s="1"/>
  <c r="BX64" i="1"/>
  <c r="AR102" i="1" s="1"/>
  <c r="BX38" i="1"/>
  <c r="AR101" i="1" s="1"/>
  <c r="G38" i="1" s="1"/>
  <c r="CT64" i="1"/>
  <c r="BN102" i="1" s="1"/>
  <c r="CT38" i="1"/>
  <c r="BN101" i="1" s="1"/>
  <c r="AC38" i="1" s="1"/>
  <c r="BS71" i="1"/>
  <c r="AM27" i="1" s="1"/>
  <c r="BS97" i="1"/>
  <c r="AM28" i="1" s="1"/>
  <c r="BS45" i="1"/>
  <c r="AM26" i="1" s="1"/>
  <c r="BS19" i="1"/>
  <c r="AM25" i="1" s="1"/>
  <c r="CA73" i="1"/>
  <c r="AU35" i="1" s="1"/>
  <c r="CA47" i="1"/>
  <c r="AU34" i="1" s="1"/>
  <c r="CA99" i="1"/>
  <c r="AU36" i="1" s="1"/>
  <c r="CA21" i="1"/>
  <c r="AU33" i="1" s="1"/>
  <c r="CI49" i="1"/>
  <c r="BC42" i="1" s="1"/>
  <c r="CI23" i="1"/>
  <c r="BC41" i="1" s="1"/>
  <c r="R23" i="1" s="1"/>
  <c r="CQ25" i="1"/>
  <c r="BK49" i="1" s="1"/>
  <c r="Z25" i="1" s="1"/>
  <c r="CQ51" i="1"/>
  <c r="BK50" i="1" s="1"/>
  <c r="BW54" i="1"/>
  <c r="AQ62" i="1" s="1"/>
  <c r="BW28" i="1"/>
  <c r="AQ61" i="1" s="1"/>
  <c r="F28" i="1" s="1"/>
  <c r="CE56" i="1"/>
  <c r="AY70" i="1" s="1"/>
  <c r="CE30" i="1"/>
  <c r="AY69" i="1" s="1"/>
  <c r="N30" i="1" s="1"/>
  <c r="CM110" i="1"/>
  <c r="BG80" i="1" s="1"/>
  <c r="CM84" i="1"/>
  <c r="BG79" i="1" s="1"/>
  <c r="CM58" i="1"/>
  <c r="BG78" i="1" s="1"/>
  <c r="CM32" i="1"/>
  <c r="BG77" i="1" s="1"/>
  <c r="V32" i="1" s="1"/>
  <c r="BS87" i="1"/>
  <c r="AM91" i="1" s="1"/>
  <c r="BS61" i="1"/>
  <c r="AM90" i="1" s="1"/>
  <c r="BS113" i="1"/>
  <c r="AM92" i="1" s="1"/>
  <c r="BS35" i="1"/>
  <c r="AM89" i="1" s="1"/>
  <c r="B35" i="1" s="1"/>
  <c r="CA115" i="1"/>
  <c r="AU100" i="1" s="1"/>
  <c r="CA63" i="1"/>
  <c r="AU98" i="1" s="1"/>
  <c r="CA89" i="1"/>
  <c r="AU99" i="1" s="1"/>
  <c r="CA37" i="1"/>
  <c r="AU97" i="1" s="1"/>
  <c r="J37" i="1" s="1"/>
  <c r="CD115" i="1"/>
  <c r="AX100" i="1" s="1"/>
  <c r="CD89" i="1"/>
  <c r="AX99" i="1" s="1"/>
  <c r="CD63" i="1"/>
  <c r="AX98" i="1" s="1"/>
  <c r="CD37" i="1"/>
  <c r="AX97" i="1" s="1"/>
  <c r="M37" i="1" s="1"/>
  <c r="CM95" i="1"/>
  <c r="BG20" i="1" s="1"/>
  <c r="CM69" i="1"/>
  <c r="BG19" i="1" s="1"/>
  <c r="CM43" i="1"/>
  <c r="BG18" i="1" s="1"/>
  <c r="CM17" i="1"/>
  <c r="BG17" i="1" s="1"/>
  <c r="BS98" i="1"/>
  <c r="AM32" i="1" s="1"/>
  <c r="BS20" i="1"/>
  <c r="AM29" i="1" s="1"/>
  <c r="BS46" i="1"/>
  <c r="AM30" i="1" s="1"/>
  <c r="BS72" i="1"/>
  <c r="AM31" i="1" s="1"/>
  <c r="CA74" i="1"/>
  <c r="AU39" i="1" s="1"/>
  <c r="CA100" i="1"/>
  <c r="AU40" i="1" s="1"/>
  <c r="CA22" i="1"/>
  <c r="AU37" i="1" s="1"/>
  <c r="CA48" i="1"/>
  <c r="AU38" i="1" s="1"/>
  <c r="CI50" i="1"/>
  <c r="BC46" i="1" s="1"/>
  <c r="CI24" i="1"/>
  <c r="BC45" i="1" s="1"/>
  <c r="R24" i="1" s="1"/>
  <c r="CQ52" i="1"/>
  <c r="BK54" i="1" s="1"/>
  <c r="CQ26" i="1"/>
  <c r="BK53" i="1" s="1"/>
  <c r="Z26" i="1" s="1"/>
  <c r="BW29" i="1"/>
  <c r="AQ65" i="1" s="1"/>
  <c r="F29" i="1" s="1"/>
  <c r="BW55" i="1"/>
  <c r="AQ66" i="1" s="1"/>
  <c r="CE57" i="1"/>
  <c r="AY74" i="1" s="1"/>
  <c r="CE31" i="1"/>
  <c r="AY73" i="1" s="1"/>
  <c r="N31" i="1" s="1"/>
  <c r="CM111" i="1"/>
  <c r="BG84" i="1" s="1"/>
  <c r="CM59" i="1"/>
  <c r="BG82" i="1" s="1"/>
  <c r="CM85" i="1"/>
  <c r="BG83" i="1" s="1"/>
  <c r="CM33" i="1"/>
  <c r="BG81" i="1" s="1"/>
  <c r="V33" i="1" s="1"/>
  <c r="BS114" i="1"/>
  <c r="AM96" i="1" s="1"/>
  <c r="BS62" i="1"/>
  <c r="AM94" i="1" s="1"/>
  <c r="BS88" i="1"/>
  <c r="AM95" i="1" s="1"/>
  <c r="BS36" i="1"/>
  <c r="AM93" i="1" s="1"/>
  <c r="CA116" i="1"/>
  <c r="AU104" i="1" s="1"/>
  <c r="CA64" i="1"/>
  <c r="AU102" i="1" s="1"/>
  <c r="CA38" i="1"/>
  <c r="AU101" i="1" s="1"/>
  <c r="CA90" i="1"/>
  <c r="AU103" i="1" s="1"/>
  <c r="BY51" i="1"/>
  <c r="AS50" i="1" s="1"/>
  <c r="BY25" i="1"/>
  <c r="AS49" i="1" s="1"/>
  <c r="H25" i="1" s="1"/>
  <c r="CC112" i="1"/>
  <c r="AW88" i="1" s="1"/>
  <c r="CC86" i="1"/>
  <c r="AW87" i="1" s="1"/>
  <c r="CC60" i="1"/>
  <c r="AW86" i="1" s="1"/>
  <c r="CC34" i="1"/>
  <c r="AW85" i="1" s="1"/>
  <c r="CR50" i="1"/>
  <c r="BL46" i="1" s="1"/>
  <c r="CR24" i="1"/>
  <c r="BL45" i="1" s="1"/>
  <c r="AA24" i="1" s="1"/>
  <c r="CJ60" i="1"/>
  <c r="BD86" i="1" s="1"/>
  <c r="CJ34" i="1"/>
  <c r="BD85" i="1" s="1"/>
  <c r="S34" i="1" s="1"/>
  <c r="CT43" i="1"/>
  <c r="BN18" i="1" s="1"/>
  <c r="CT17" i="1"/>
  <c r="BN17" i="1" s="1"/>
  <c r="AC17" i="1" s="1"/>
  <c r="CL61" i="1"/>
  <c r="BF90" i="1" s="1"/>
  <c r="CL35" i="1"/>
  <c r="BF89" i="1" s="1"/>
  <c r="U35" i="1" s="1"/>
  <c r="CN103" i="1"/>
  <c r="BH52" i="1" s="1"/>
  <c r="CN77" i="1"/>
  <c r="BH51" i="1" s="1"/>
  <c r="CN51" i="1"/>
  <c r="BH50" i="1" s="1"/>
  <c r="CN25" i="1"/>
  <c r="BH49" i="1" s="1"/>
  <c r="CF64" i="1"/>
  <c r="AZ102" i="1" s="1"/>
  <c r="CF38" i="1"/>
  <c r="AZ101" i="1" s="1"/>
  <c r="O38" i="1" s="1"/>
  <c r="CK49" i="1"/>
  <c r="BE42" i="1" s="1"/>
  <c r="CK23" i="1"/>
  <c r="BE41" i="1" s="1"/>
  <c r="T23" i="1" s="1"/>
  <c r="CI43" i="1"/>
  <c r="BC18" i="1" s="1"/>
  <c r="CI17" i="1"/>
  <c r="BC17" i="1" s="1"/>
  <c r="R17" i="1" s="1"/>
  <c r="CA57" i="1"/>
  <c r="AU74" i="1" s="1"/>
  <c r="CA109" i="1"/>
  <c r="AU76" i="1" s="1"/>
  <c r="CA83" i="1"/>
  <c r="AU75" i="1" s="1"/>
  <c r="CA31" i="1"/>
  <c r="AU73" i="1" s="1"/>
  <c r="J31" i="1" s="1"/>
  <c r="CQ46" i="1"/>
  <c r="BK30" i="1" s="1"/>
  <c r="CQ20" i="1"/>
  <c r="BK29" i="1" s="1"/>
  <c r="Z20" i="1" s="1"/>
  <c r="BS108" i="1"/>
  <c r="AM72" i="1" s="1"/>
  <c r="BS82" i="1"/>
  <c r="AM71" i="1" s="1"/>
  <c r="BS56" i="1"/>
  <c r="AM70" i="1" s="1"/>
  <c r="BS30" i="1"/>
  <c r="AM69" i="1" s="1"/>
  <c r="B30" i="1" s="1"/>
  <c r="BV72" i="1"/>
  <c r="AP31" i="1" s="1"/>
  <c r="BV20" i="1"/>
  <c r="AP29" i="1" s="1"/>
  <c r="E20" i="1" s="1"/>
  <c r="BV46" i="1"/>
  <c r="AP30" i="1" s="1"/>
  <c r="BV98" i="1"/>
  <c r="AP32" i="1" s="1"/>
  <c r="BX50" i="1"/>
  <c r="AR46" i="1" s="1"/>
  <c r="BX24" i="1"/>
  <c r="AR45" i="1" s="1"/>
  <c r="G24" i="1" s="1"/>
  <c r="CR54" i="1"/>
  <c r="BL62" i="1" s="1"/>
  <c r="CR28" i="1"/>
  <c r="BL61" i="1" s="1"/>
  <c r="AA28" i="1" s="1"/>
  <c r="CT60" i="1"/>
  <c r="BN86" i="1" s="1"/>
  <c r="CT34" i="1"/>
  <c r="BN85" i="1" s="1"/>
  <c r="AC34" i="1" s="1"/>
  <c r="CK44" i="1"/>
  <c r="BE22" i="1" s="1"/>
  <c r="CK18" i="1"/>
  <c r="BE21" i="1" s="1"/>
  <c r="T18" i="1" s="1"/>
  <c r="CN74" i="1"/>
  <c r="BH39" i="1" s="1"/>
  <c r="CN100" i="1"/>
  <c r="BH40" i="1" s="1"/>
  <c r="CN48" i="1"/>
  <c r="BH38" i="1" s="1"/>
  <c r="CN22" i="1"/>
  <c r="BH37" i="1" s="1"/>
  <c r="W22" i="1" s="1"/>
  <c r="CO104" i="1"/>
  <c r="BI56" i="1" s="1"/>
  <c r="CO52" i="1"/>
  <c r="BI54" i="1" s="1"/>
  <c r="CO78" i="1"/>
  <c r="BI55" i="1" s="1"/>
  <c r="CO26" i="1"/>
  <c r="BI53" i="1" s="1"/>
  <c r="X26" i="1" s="1"/>
  <c r="CP84" i="1"/>
  <c r="BJ79" i="1" s="1"/>
  <c r="CP58" i="1"/>
  <c r="BJ78" i="1" s="1"/>
  <c r="CP110" i="1"/>
  <c r="BJ80" i="1" s="1"/>
  <c r="CP32" i="1"/>
  <c r="BJ77" i="1" s="1"/>
  <c r="BY17" i="1"/>
  <c r="AS17" i="1" s="1"/>
  <c r="H17" i="1" s="1"/>
  <c r="BY43" i="1"/>
  <c r="AS18" i="1" s="1"/>
  <c r="BZ47" i="1"/>
  <c r="AT34" i="1" s="1"/>
  <c r="BZ21" i="1"/>
  <c r="AT33" i="1" s="1"/>
  <c r="I21" i="1" s="1"/>
  <c r="CB103" i="1"/>
  <c r="AV52" i="1" s="1"/>
  <c r="CB77" i="1"/>
  <c r="AV51" i="1" s="1"/>
  <c r="CB51" i="1"/>
  <c r="AV50" i="1" s="1"/>
  <c r="CB25" i="1"/>
  <c r="AV49" i="1" s="1"/>
  <c r="CJ56" i="1"/>
  <c r="BD70" i="1" s="1"/>
  <c r="CJ30" i="1"/>
  <c r="BD69" i="1" s="1"/>
  <c r="S30" i="1" s="1"/>
  <c r="CL62" i="1"/>
  <c r="BF94" i="1" s="1"/>
  <c r="CL36" i="1"/>
  <c r="BF93" i="1" s="1"/>
  <c r="U36" i="1" s="1"/>
  <c r="CO71" i="1"/>
  <c r="BI27" i="1" s="1"/>
  <c r="CO97" i="1"/>
  <c r="BI28" i="1" s="1"/>
  <c r="CO45" i="1"/>
  <c r="BI26" i="1" s="1"/>
  <c r="CO19" i="1"/>
  <c r="BI25" i="1" s="1"/>
  <c r="X19" i="1" s="1"/>
  <c r="CR49" i="1"/>
  <c r="BL42" i="1" s="1"/>
  <c r="CR23" i="1"/>
  <c r="BL41" i="1" s="1"/>
  <c r="AA23" i="1" s="1"/>
  <c r="CF54" i="1"/>
  <c r="AZ62" i="1" s="1"/>
  <c r="CF28" i="1"/>
  <c r="AZ61" i="1" s="1"/>
  <c r="O28" i="1" s="1"/>
  <c r="CH60" i="1"/>
  <c r="BB86" i="1" s="1"/>
  <c r="CH34" i="1"/>
  <c r="BB85" i="1" s="1"/>
  <c r="Q34" i="1" s="1"/>
  <c r="CP96" i="1"/>
  <c r="BJ24" i="1" s="1"/>
  <c r="CP44" i="1"/>
  <c r="BJ22" i="1" s="1"/>
  <c r="CP70" i="1"/>
  <c r="BJ23" i="1" s="1"/>
  <c r="CP18" i="1"/>
  <c r="BJ21" i="1" s="1"/>
  <c r="Y18" i="1" s="1"/>
  <c r="CS22" i="1"/>
  <c r="BM37" i="1" s="1"/>
  <c r="AB22" i="1" s="1"/>
  <c r="CS48" i="1"/>
  <c r="BM38" i="1" s="1"/>
  <c r="CT52" i="1"/>
  <c r="BN54" i="1" s="1"/>
  <c r="CT26" i="1"/>
  <c r="BN53" i="1" s="1"/>
  <c r="AC26" i="1" s="1"/>
  <c r="BU111" i="1"/>
  <c r="AO84" i="1" s="1"/>
  <c r="BU59" i="1"/>
  <c r="AO82" i="1" s="1"/>
  <c r="BU85" i="1"/>
  <c r="AO83" i="1" s="1"/>
  <c r="BU33" i="1"/>
  <c r="AO81" i="1" s="1"/>
  <c r="CR43" i="1"/>
  <c r="BL18" i="1" s="1"/>
  <c r="CR17" i="1"/>
  <c r="BL17" i="1" s="1"/>
  <c r="AA17" i="1" s="1"/>
  <c r="CT47" i="1"/>
  <c r="BN34" i="1" s="1"/>
  <c r="CT21" i="1"/>
  <c r="BN33" i="1" s="1"/>
  <c r="AC21" i="1" s="1"/>
  <c r="BT78" i="1"/>
  <c r="AN55" i="1" s="1"/>
  <c r="BT104" i="1"/>
  <c r="AN56" i="1" s="1"/>
  <c r="BT52" i="1"/>
  <c r="AN54" i="1" s="1"/>
  <c r="BT26" i="1"/>
  <c r="AN53" i="1" s="1"/>
  <c r="CL31" i="1"/>
  <c r="BF73" i="1" s="1"/>
  <c r="U31" i="1" s="1"/>
  <c r="CL57" i="1"/>
  <c r="BF74" i="1" s="1"/>
  <c r="BY38" i="1"/>
  <c r="AS101" i="1" s="1"/>
  <c r="H38" i="1" s="1"/>
  <c r="BY64" i="1"/>
  <c r="AS102" i="1" s="1"/>
  <c r="BT99" i="1"/>
  <c r="AN36" i="1" s="1"/>
  <c r="BT73" i="1"/>
  <c r="AN35" i="1" s="1"/>
  <c r="BT47" i="1"/>
  <c r="AN34" i="1" s="1"/>
  <c r="BT21" i="1"/>
  <c r="AN33" i="1" s="1"/>
  <c r="BU77" i="1"/>
  <c r="AO51" i="1" s="1"/>
  <c r="BU51" i="1"/>
  <c r="AO50" i="1" s="1"/>
  <c r="BU103" i="1"/>
  <c r="AO52" i="1" s="1"/>
  <c r="BU25" i="1"/>
  <c r="AO49" i="1" s="1"/>
  <c r="BY56" i="1"/>
  <c r="AS70" i="1" s="1"/>
  <c r="BY30" i="1"/>
  <c r="AS69" i="1" s="1"/>
  <c r="H30" i="1" s="1"/>
  <c r="CB62" i="1"/>
  <c r="AV94" i="1" s="1"/>
  <c r="CB114" i="1"/>
  <c r="AV96" i="1" s="1"/>
  <c r="CB88" i="1"/>
  <c r="AV95" i="1" s="1"/>
  <c r="CB36" i="1"/>
  <c r="AV93" i="1" s="1"/>
  <c r="K36" i="1" s="1"/>
  <c r="CH45" i="1"/>
  <c r="BB26" i="1" s="1"/>
  <c r="CH19" i="1"/>
  <c r="BB25" i="1" s="1"/>
  <c r="Q19" i="1" s="1"/>
  <c r="CJ49" i="1"/>
  <c r="BD42" i="1" s="1"/>
  <c r="CJ23" i="1"/>
  <c r="BD41" i="1" s="1"/>
  <c r="S23" i="1" s="1"/>
  <c r="BU106" i="1"/>
  <c r="AO64" i="1" s="1"/>
  <c r="BU54" i="1"/>
  <c r="AO62" i="1" s="1"/>
  <c r="BU80" i="1"/>
  <c r="AO63" i="1" s="1"/>
  <c r="BU28" i="1"/>
  <c r="AO61" i="1" s="1"/>
  <c r="D28" i="1" s="1"/>
  <c r="BX60" i="1"/>
  <c r="AR86" i="1" s="1"/>
  <c r="BX34" i="1"/>
  <c r="AR85" i="1" s="1"/>
  <c r="G34" i="1" s="1"/>
  <c r="CT27" i="1"/>
  <c r="BN57" i="1" s="1"/>
  <c r="AC27" i="1" s="1"/>
  <c r="CT53" i="1"/>
  <c r="BN58" i="1" s="1"/>
  <c r="BT109" i="1"/>
  <c r="AN76" i="1" s="1"/>
  <c r="BT57" i="1"/>
  <c r="AN74" i="1" s="1"/>
  <c r="BT83" i="1"/>
  <c r="AN75" i="1" s="1"/>
  <c r="BT31" i="1"/>
  <c r="AN73" i="1" s="1"/>
  <c r="BU112" i="1"/>
  <c r="AO88" i="1" s="1"/>
  <c r="BU86" i="1"/>
  <c r="AO87" i="1" s="1"/>
  <c r="BU34" i="1"/>
  <c r="AO85" i="1" s="1"/>
  <c r="BU60" i="1"/>
  <c r="AO86" i="1" s="1"/>
  <c r="BY63" i="1"/>
  <c r="AS98" i="1" s="1"/>
  <c r="BY37" i="1"/>
  <c r="AS97" i="1" s="1"/>
  <c r="H37" i="1" s="1"/>
  <c r="CR44" i="1"/>
  <c r="BL22" i="1" s="1"/>
  <c r="CR18" i="1"/>
  <c r="BL21" i="1" s="1"/>
  <c r="AA18" i="1" s="1"/>
  <c r="CS47" i="1"/>
  <c r="BM34" i="1" s="1"/>
  <c r="CS21" i="1"/>
  <c r="BM33" i="1" s="1"/>
  <c r="AB21" i="1" s="1"/>
  <c r="CT24" i="1"/>
  <c r="BN45" i="1" s="1"/>
  <c r="AC24" i="1" s="1"/>
  <c r="CT50" i="1"/>
  <c r="BN46" i="1" s="1"/>
  <c r="BT106" i="1"/>
  <c r="AN64" i="1" s="1"/>
  <c r="BT80" i="1"/>
  <c r="AN63" i="1" s="1"/>
  <c r="BT54" i="1"/>
  <c r="AN62" i="1" s="1"/>
  <c r="BT28" i="1"/>
  <c r="AN61" i="1" s="1"/>
  <c r="BU57" i="1"/>
  <c r="AO74" i="1" s="1"/>
  <c r="BU83" i="1"/>
  <c r="AO75" i="1" s="1"/>
  <c r="BU109" i="1"/>
  <c r="AO76" i="1" s="1"/>
  <c r="BU31" i="1"/>
  <c r="AO73" i="1" s="1"/>
  <c r="D31" i="1" s="1"/>
  <c r="BV112" i="1"/>
  <c r="AP88" i="1" s="1"/>
  <c r="BV60" i="1"/>
  <c r="AP86" i="1" s="1"/>
  <c r="BV86" i="1"/>
  <c r="AP87" i="1" s="1"/>
  <c r="BV34" i="1"/>
  <c r="AP85" i="1" s="1"/>
  <c r="CB115" i="1"/>
  <c r="AV100" i="1" s="1"/>
  <c r="CB63" i="1"/>
  <c r="AV98" i="1" s="1"/>
  <c r="CB89" i="1"/>
  <c r="AV99" i="1" s="1"/>
  <c r="CB37" i="1"/>
  <c r="AV97" i="1" s="1"/>
  <c r="K37" i="1" s="1"/>
  <c r="CS54" i="1"/>
  <c r="BM62" i="1" s="1"/>
  <c r="CS28" i="1"/>
  <c r="BM61" i="1" s="1"/>
  <c r="AB28" i="1" s="1"/>
  <c r="CT31" i="1"/>
  <c r="BN73" i="1" s="1"/>
  <c r="AC31" i="1" s="1"/>
  <c r="CT57" i="1"/>
  <c r="BN74" i="1" s="1"/>
  <c r="BT113" i="1"/>
  <c r="AN92" i="1" s="1"/>
  <c r="BT87" i="1"/>
  <c r="AN91" i="1" s="1"/>
  <c r="BT35" i="1"/>
  <c r="AN89" i="1" s="1"/>
  <c r="BT61" i="1"/>
  <c r="AN90" i="1" s="1"/>
  <c r="CK64" i="1"/>
  <c r="BE102" i="1" s="1"/>
  <c r="CK38" i="1"/>
  <c r="BE101" i="1" s="1"/>
  <c r="T38" i="1" s="1"/>
  <c r="CP97" i="1"/>
  <c r="BJ28" i="1" s="1"/>
  <c r="CP45" i="1"/>
  <c r="BJ26" i="1" s="1"/>
  <c r="CP71" i="1"/>
  <c r="BJ27" i="1" s="1"/>
  <c r="CP19" i="1"/>
  <c r="BJ25" i="1" s="1"/>
  <c r="CR22" i="1"/>
  <c r="BL37" i="1" s="1"/>
  <c r="AA22" i="1" s="1"/>
  <c r="CR48" i="1"/>
  <c r="BL38" i="1" s="1"/>
  <c r="CS51" i="1"/>
  <c r="BM50" i="1" s="1"/>
  <c r="CS25" i="1"/>
  <c r="BM49" i="1" s="1"/>
  <c r="AB25" i="1" s="1"/>
  <c r="CT54" i="1"/>
  <c r="BN62" i="1" s="1"/>
  <c r="CT28" i="1"/>
  <c r="BN61" i="1" s="1"/>
  <c r="AC28" i="1" s="1"/>
  <c r="BT110" i="1"/>
  <c r="AN80" i="1" s="1"/>
  <c r="BT58" i="1"/>
  <c r="AN78" i="1" s="1"/>
  <c r="BT84" i="1"/>
  <c r="AN79" i="1" s="1"/>
  <c r="BT32" i="1"/>
  <c r="AN77" i="1" s="1"/>
  <c r="C32" i="1" s="1"/>
  <c r="BU61" i="1"/>
  <c r="AO90" i="1" s="1"/>
  <c r="BU87" i="1"/>
  <c r="AO91" i="1" s="1"/>
  <c r="BU35" i="1"/>
  <c r="AO89" i="1" s="1"/>
  <c r="BU113" i="1"/>
  <c r="AO92" i="1" s="1"/>
  <c r="CN90" i="1"/>
  <c r="BH103" i="1" s="1"/>
  <c r="CN116" i="1"/>
  <c r="BH104" i="1" s="1"/>
  <c r="CN64" i="1"/>
  <c r="BH102" i="1" s="1"/>
  <c r="CN38" i="1"/>
  <c r="BH101" i="1" s="1"/>
  <c r="W38" i="1" s="1"/>
  <c r="BS17" i="1"/>
  <c r="AM17" i="1" s="1"/>
  <c r="BS95" i="1"/>
  <c r="AM20" i="1" s="1"/>
  <c r="BS43" i="1"/>
  <c r="AM18" i="1" s="1"/>
  <c r="BS69" i="1"/>
  <c r="AM19" i="1" s="1"/>
  <c r="CA97" i="1"/>
  <c r="AU28" i="1" s="1"/>
  <c r="CA45" i="1"/>
  <c r="AU26" i="1" s="1"/>
  <c r="CA71" i="1"/>
  <c r="AU27" i="1" s="1"/>
  <c r="CA19" i="1"/>
  <c r="AU25" i="1" s="1"/>
  <c r="J19" i="1" s="1"/>
  <c r="CI47" i="1"/>
  <c r="BC34" i="1" s="1"/>
  <c r="CI21" i="1"/>
  <c r="BC33" i="1" s="1"/>
  <c r="R21" i="1" s="1"/>
  <c r="CQ23" i="1"/>
  <c r="BK41" i="1" s="1"/>
  <c r="Z23" i="1" s="1"/>
  <c r="CQ49" i="1"/>
  <c r="BK42" i="1" s="1"/>
  <c r="BW26" i="1"/>
  <c r="AQ53" i="1" s="1"/>
  <c r="F26" i="1" s="1"/>
  <c r="BW52" i="1"/>
  <c r="AQ54" i="1" s="1"/>
  <c r="CE28" i="1"/>
  <c r="AY61" i="1" s="1"/>
  <c r="N28" i="1" s="1"/>
  <c r="CE54" i="1"/>
  <c r="AY62" i="1" s="1"/>
  <c r="CM108" i="1"/>
  <c r="BG72" i="1" s="1"/>
  <c r="CM82" i="1"/>
  <c r="BG71" i="1" s="1"/>
  <c r="CM56" i="1"/>
  <c r="BG70" i="1" s="1"/>
  <c r="CM30" i="1"/>
  <c r="BG69" i="1" s="1"/>
  <c r="V30" i="1" s="1"/>
  <c r="BS111" i="1"/>
  <c r="AM84" i="1" s="1"/>
  <c r="BS59" i="1"/>
  <c r="AM82" i="1" s="1"/>
  <c r="BS85" i="1"/>
  <c r="AM83" i="1" s="1"/>
  <c r="BS33" i="1"/>
  <c r="AM81" i="1" s="1"/>
  <c r="CA113" i="1"/>
  <c r="AU92" i="1" s="1"/>
  <c r="CA61" i="1"/>
  <c r="AU90" i="1" s="1"/>
  <c r="CA87" i="1"/>
  <c r="AU91" i="1" s="1"/>
  <c r="CA35" i="1"/>
  <c r="AU89" i="1" s="1"/>
  <c r="J35" i="1" s="1"/>
  <c r="CI63" i="1"/>
  <c r="BC98" i="1" s="1"/>
  <c r="CI37" i="1"/>
  <c r="BC97" i="1" s="1"/>
  <c r="R37" i="1" s="1"/>
  <c r="CL37" i="1"/>
  <c r="BF97" i="1" s="1"/>
  <c r="U37" i="1" s="1"/>
  <c r="CL63" i="1"/>
  <c r="BF98" i="1" s="1"/>
  <c r="BS70" i="1"/>
  <c r="AM23" i="1" s="1"/>
  <c r="BS96" i="1"/>
  <c r="AM24" i="1" s="1"/>
  <c r="BS44" i="1"/>
  <c r="AM22" i="1" s="1"/>
  <c r="BS18" i="1"/>
  <c r="AM21" i="1" s="1"/>
  <c r="B18" i="1" s="1"/>
  <c r="CA46" i="1"/>
  <c r="AU30" i="1" s="1"/>
  <c r="CA98" i="1"/>
  <c r="AU32" i="1" s="1"/>
  <c r="CA72" i="1"/>
  <c r="AU31" i="1" s="1"/>
  <c r="CA20" i="1"/>
  <c r="AU29" i="1" s="1"/>
  <c r="J20" i="1" s="1"/>
  <c r="CI48" i="1"/>
  <c r="BC38" i="1" s="1"/>
  <c r="CI22" i="1"/>
  <c r="BC37" i="1" s="1"/>
  <c r="R22" i="1" s="1"/>
  <c r="CQ24" i="1"/>
  <c r="BK45" i="1" s="1"/>
  <c r="Z24" i="1" s="1"/>
  <c r="CQ50" i="1"/>
  <c r="BK46" i="1" s="1"/>
  <c r="BW53" i="1"/>
  <c r="AQ58" i="1" s="1"/>
  <c r="BW27" i="1"/>
  <c r="AQ57" i="1" s="1"/>
  <c r="F27" i="1" s="1"/>
  <c r="CE55" i="1"/>
  <c r="AY66" i="1" s="1"/>
  <c r="CE29" i="1"/>
  <c r="AY65" i="1" s="1"/>
  <c r="N29" i="1" s="1"/>
  <c r="CM83" i="1"/>
  <c r="BG75" i="1" s="1"/>
  <c r="CM109" i="1"/>
  <c r="BG76" i="1" s="1"/>
  <c r="CM57" i="1"/>
  <c r="BG74" i="1" s="1"/>
  <c r="CM31" i="1"/>
  <c r="BG73" i="1" s="1"/>
  <c r="BS60" i="1"/>
  <c r="AM86" i="1" s="1"/>
  <c r="BS112" i="1"/>
  <c r="AM88" i="1" s="1"/>
  <c r="BS86" i="1"/>
  <c r="AM87" i="1" s="1"/>
  <c r="BS34" i="1"/>
  <c r="AM85" i="1" s="1"/>
  <c r="B34" i="1" s="1"/>
  <c r="CA114" i="1"/>
  <c r="AU96" i="1" s="1"/>
  <c r="CA62" i="1"/>
  <c r="AU94" i="1" s="1"/>
  <c r="CA36" i="1"/>
  <c r="AU93" i="1" s="1"/>
  <c r="CA88" i="1"/>
  <c r="AU95" i="1" s="1"/>
  <c r="CI64" i="1"/>
  <c r="BC102" i="1" s="1"/>
  <c r="CI38" i="1"/>
  <c r="BC101" i="1" s="1"/>
  <c r="R38" i="1" s="1"/>
  <c r="BV99" i="1"/>
  <c r="AP36" i="1" s="1"/>
  <c r="BV73" i="1"/>
  <c r="AP35" i="1" s="1"/>
  <c r="BV47" i="1"/>
  <c r="AP34" i="1" s="1"/>
  <c r="BV21" i="1"/>
  <c r="AP33" i="1" s="1"/>
  <c r="BZ28" i="1"/>
  <c r="AT61" i="1" s="1"/>
  <c r="I28" i="1" s="1"/>
  <c r="BZ54" i="1"/>
  <c r="AT62" i="1" s="1"/>
  <c r="CP72" i="1"/>
  <c r="BJ31" i="1" s="1"/>
  <c r="CP98" i="1"/>
  <c r="BJ32" i="1" s="1"/>
  <c r="CP20" i="1"/>
  <c r="BJ29" i="1" s="1"/>
  <c r="Y20" i="1" s="1"/>
  <c r="CP46" i="1"/>
  <c r="BJ30" i="1" s="1"/>
  <c r="CG54" i="1"/>
  <c r="BA62" i="1" s="1"/>
  <c r="CG28" i="1"/>
  <c r="BA61" i="1" s="1"/>
  <c r="P28" i="1" s="1"/>
  <c r="BT100" i="1"/>
  <c r="AN40" i="1" s="1"/>
  <c r="BT48" i="1"/>
  <c r="AN38" i="1" s="1"/>
  <c r="BT74" i="1"/>
  <c r="AN39" i="1" s="1"/>
  <c r="BT22" i="1"/>
  <c r="AN37" i="1" s="1"/>
  <c r="CK50" i="1"/>
  <c r="BE46" i="1" s="1"/>
  <c r="CK24" i="1"/>
  <c r="BE45" i="1" s="1"/>
  <c r="T24" i="1" s="1"/>
  <c r="CC116" i="1"/>
  <c r="AW104" i="1" s="1"/>
  <c r="CC90" i="1"/>
  <c r="AW103" i="1" s="1"/>
  <c r="CC64" i="1"/>
  <c r="AW102" i="1" s="1"/>
  <c r="CC38" i="1"/>
  <c r="AW101" i="1" s="1"/>
  <c r="CR60" i="1"/>
  <c r="BL86" i="1" s="1"/>
  <c r="CR34" i="1"/>
  <c r="BL85" i="1" s="1"/>
  <c r="AA34" i="1" s="1"/>
  <c r="CJ46" i="1"/>
  <c r="BD30" i="1" s="1"/>
  <c r="CJ20" i="1"/>
  <c r="BD29" i="1" s="1"/>
  <c r="S20" i="1" s="1"/>
  <c r="CP113" i="1"/>
  <c r="BJ92" i="1" s="1"/>
  <c r="CP87" i="1"/>
  <c r="BJ91" i="1" s="1"/>
  <c r="CP61" i="1"/>
  <c r="BJ90" i="1" s="1"/>
  <c r="CP35" i="1"/>
  <c r="BJ89" i="1" s="1"/>
  <c r="Y35" i="1" s="1"/>
  <c r="CM78" i="1"/>
  <c r="BG55" i="1" s="1"/>
  <c r="CM104" i="1"/>
  <c r="BG56" i="1" s="1"/>
  <c r="CM26" i="1"/>
  <c r="BG53" i="1" s="1"/>
  <c r="V26" i="1" s="1"/>
  <c r="CM52" i="1"/>
  <c r="BG54" i="1" s="1"/>
  <c r="BZ38" i="1"/>
  <c r="AT101" i="1" s="1"/>
  <c r="I38" i="1" s="1"/>
  <c r="BZ64" i="1"/>
  <c r="AT102" i="1" s="1"/>
  <c r="CE51" i="1"/>
  <c r="AY50" i="1" s="1"/>
  <c r="CE25" i="1"/>
  <c r="AY49" i="1" s="1"/>
  <c r="N25" i="1" s="1"/>
  <c r="CK46" i="1"/>
  <c r="BE30" i="1" s="1"/>
  <c r="CK20" i="1"/>
  <c r="BE29" i="1" s="1"/>
  <c r="T20" i="1" s="1"/>
  <c r="CL24" i="1"/>
  <c r="BF45" i="1" s="1"/>
  <c r="U24" i="1" s="1"/>
  <c r="CL50" i="1"/>
  <c r="BF46" i="1" s="1"/>
  <c r="CK55" i="1"/>
  <c r="BE66" i="1" s="1"/>
  <c r="CK29" i="1"/>
  <c r="BE65" i="1" s="1"/>
  <c r="T29" i="1" s="1"/>
  <c r="CN113" i="1"/>
  <c r="BH92" i="1" s="1"/>
  <c r="CN61" i="1"/>
  <c r="BH90" i="1" s="1"/>
  <c r="CN87" i="1"/>
  <c r="BH91" i="1" s="1"/>
  <c r="CN35" i="1"/>
  <c r="BH89" i="1" s="1"/>
  <c r="W35" i="1" s="1"/>
  <c r="BX45" i="1"/>
  <c r="AR26" i="1" s="1"/>
  <c r="BX19" i="1"/>
  <c r="AR25" i="1" s="1"/>
  <c r="G19" i="1" s="1"/>
  <c r="BY23" i="1"/>
  <c r="AS41" i="1" s="1"/>
  <c r="H23" i="1" s="1"/>
  <c r="BY49" i="1"/>
  <c r="AS42" i="1" s="1"/>
  <c r="CG27" i="1"/>
  <c r="BA57" i="1" s="1"/>
  <c r="P27" i="1" s="1"/>
  <c r="CG53" i="1"/>
  <c r="BA58" i="1" s="1"/>
  <c r="CJ59" i="1"/>
  <c r="BD82" i="1" s="1"/>
  <c r="CJ33" i="1"/>
  <c r="BD81" i="1" s="1"/>
  <c r="S33" i="1" s="1"/>
  <c r="CL43" i="1"/>
  <c r="BF18" i="1" s="1"/>
  <c r="CL17" i="1"/>
  <c r="BF17" i="1" s="1"/>
  <c r="U17" i="1" s="1"/>
  <c r="CO73" i="1"/>
  <c r="BI35" i="1" s="1"/>
  <c r="CO99" i="1"/>
  <c r="BI36" i="1" s="1"/>
  <c r="CO47" i="1"/>
  <c r="BI34" i="1" s="1"/>
  <c r="CO21" i="1"/>
  <c r="BI33" i="1" s="1"/>
  <c r="CP103" i="1"/>
  <c r="BJ52" i="1" s="1"/>
  <c r="CP77" i="1"/>
  <c r="BJ51" i="1" s="1"/>
  <c r="CP51" i="1"/>
  <c r="BJ50" i="1" s="1"/>
  <c r="CP25" i="1"/>
  <c r="BJ49" i="1" s="1"/>
  <c r="Y25" i="1" s="1"/>
  <c r="CC57" i="1"/>
  <c r="AW74" i="1" s="1"/>
  <c r="CC109" i="1"/>
  <c r="AW76" i="1" s="1"/>
  <c r="CC83" i="1"/>
  <c r="AW75" i="1" s="1"/>
  <c r="CC31" i="1"/>
  <c r="AW73" i="1" s="1"/>
  <c r="CN115" i="1"/>
  <c r="BH100" i="1" s="1"/>
  <c r="CN89" i="1"/>
  <c r="BH99" i="1" s="1"/>
  <c r="CN63" i="1"/>
  <c r="BH98" i="1" s="1"/>
  <c r="CN37" i="1"/>
  <c r="BH97" i="1" s="1"/>
  <c r="CB98" i="1"/>
  <c r="AV32" i="1" s="1"/>
  <c r="CB72" i="1"/>
  <c r="AV31" i="1" s="1"/>
  <c r="CB46" i="1"/>
  <c r="AV30" i="1" s="1"/>
  <c r="CB20" i="1"/>
  <c r="AV29" i="1" s="1"/>
  <c r="K20" i="1" s="1"/>
  <c r="CC102" i="1"/>
  <c r="AW48" i="1" s="1"/>
  <c r="CC76" i="1"/>
  <c r="AW47" i="1" s="1"/>
  <c r="CC24" i="1"/>
  <c r="AW45" i="1" s="1"/>
  <c r="CC50" i="1"/>
  <c r="AW46" i="1" s="1"/>
  <c r="BY55" i="1"/>
  <c r="AS66" i="1" s="1"/>
  <c r="BY29" i="1"/>
  <c r="AS65" i="1" s="1"/>
  <c r="H29" i="1" s="1"/>
  <c r="CB87" i="1"/>
  <c r="AV91" i="1" s="1"/>
  <c r="CB61" i="1"/>
  <c r="AV90" i="1" s="1"/>
  <c r="CB113" i="1"/>
  <c r="AV92" i="1" s="1"/>
  <c r="CB35" i="1"/>
  <c r="AV89" i="1" s="1"/>
  <c r="K35" i="1" s="1"/>
  <c r="CC71" i="1"/>
  <c r="AW27" i="1" s="1"/>
  <c r="CC97" i="1"/>
  <c r="AW28" i="1" s="1"/>
  <c r="CC19" i="1"/>
  <c r="AW25" i="1" s="1"/>
  <c r="CC45" i="1"/>
  <c r="AW26" i="1" s="1"/>
  <c r="CD101" i="1"/>
  <c r="AX44" i="1" s="1"/>
  <c r="CD75" i="1"/>
  <c r="AX43" i="1" s="1"/>
  <c r="CD49" i="1"/>
  <c r="AX42" i="1" s="1"/>
  <c r="CD23" i="1"/>
  <c r="AX41" i="1" s="1"/>
  <c r="M23" i="1" s="1"/>
  <c r="CN79" i="1"/>
  <c r="BH59" i="1" s="1"/>
  <c r="CN53" i="1"/>
  <c r="BH58" i="1" s="1"/>
  <c r="CN105" i="1"/>
  <c r="BH60" i="1" s="1"/>
  <c r="CN27" i="1"/>
  <c r="BH57" i="1" s="1"/>
  <c r="W27" i="1" s="1"/>
  <c r="CP85" i="1"/>
  <c r="BJ83" i="1" s="1"/>
  <c r="CP111" i="1"/>
  <c r="BJ84" i="1" s="1"/>
  <c r="CP59" i="1"/>
  <c r="BJ82" i="1" s="1"/>
  <c r="CP33" i="1"/>
  <c r="BJ81" i="1" s="1"/>
  <c r="CD96" i="1"/>
  <c r="AX24" i="1" s="1"/>
  <c r="CD44" i="1"/>
  <c r="AX22" i="1" s="1"/>
  <c r="CD18" i="1"/>
  <c r="AX21" i="1" s="1"/>
  <c r="CD70" i="1"/>
  <c r="AX23" i="1" s="1"/>
  <c r="CF48" i="1"/>
  <c r="AZ38" i="1" s="1"/>
  <c r="CF22" i="1"/>
  <c r="AZ37" i="1" s="1"/>
  <c r="O22" i="1" s="1"/>
  <c r="CH52" i="1"/>
  <c r="BB54" i="1" s="1"/>
  <c r="CH26" i="1"/>
  <c r="BB53" i="1" s="1"/>
  <c r="Q26" i="1" s="1"/>
  <c r="CF58" i="1"/>
  <c r="AZ78" i="1" s="1"/>
  <c r="CF32" i="1"/>
  <c r="AZ77" i="1" s="1"/>
  <c r="O32" i="1" s="1"/>
  <c r="CF43" i="1"/>
  <c r="AZ18" i="1" s="1"/>
  <c r="CF17" i="1"/>
  <c r="AZ17" i="1" s="1"/>
  <c r="O17" i="1" s="1"/>
  <c r="CG47" i="1"/>
  <c r="BA34" i="1" s="1"/>
  <c r="CG21" i="1"/>
  <c r="BA33" i="1" s="1"/>
  <c r="P21" i="1" s="1"/>
  <c r="CJ51" i="1"/>
  <c r="BD50" i="1" s="1"/>
  <c r="CJ25" i="1"/>
  <c r="BD49" i="1" s="1"/>
  <c r="S25" i="1" s="1"/>
  <c r="CT56" i="1"/>
  <c r="BN70" i="1" s="1"/>
  <c r="CT30" i="1"/>
  <c r="BN69" i="1" s="1"/>
  <c r="AC30" i="1" s="1"/>
  <c r="BX63" i="1"/>
  <c r="AR98" i="1" s="1"/>
  <c r="BX37" i="1"/>
  <c r="AR97" i="1" s="1"/>
  <c r="G37" i="1" s="1"/>
  <c r="BU98" i="1"/>
  <c r="AO32" i="1" s="1"/>
  <c r="BU46" i="1"/>
  <c r="AO30" i="1" s="1"/>
  <c r="BU72" i="1"/>
  <c r="AO31" i="1" s="1"/>
  <c r="BU20" i="1"/>
  <c r="AO29" i="1" s="1"/>
  <c r="D20" i="1" s="1"/>
  <c r="BV102" i="1"/>
  <c r="AP48" i="1" s="1"/>
  <c r="BV24" i="1"/>
  <c r="AP45" i="1" s="1"/>
  <c r="BV50" i="1"/>
  <c r="AP46" i="1" s="1"/>
  <c r="BV76" i="1"/>
  <c r="AP47" i="1" s="1"/>
  <c r="CP80" i="1"/>
  <c r="BJ63" i="1" s="1"/>
  <c r="CP106" i="1"/>
  <c r="BJ64" i="1" s="1"/>
  <c r="CP28" i="1"/>
  <c r="BJ61" i="1" s="1"/>
  <c r="Y28" i="1" s="1"/>
  <c r="CP54" i="1"/>
  <c r="BJ62" i="1" s="1"/>
  <c r="CS60" i="1"/>
  <c r="BM86" i="1" s="1"/>
  <c r="CS34" i="1"/>
  <c r="BM85" i="1" s="1"/>
  <c r="AB34" i="1" s="1"/>
  <c r="CC106" i="1"/>
  <c r="AW64" i="1" s="1"/>
  <c r="CC80" i="1"/>
  <c r="AW63" i="1" s="1"/>
  <c r="CC54" i="1"/>
  <c r="AW62" i="1" s="1"/>
  <c r="CC28" i="1"/>
  <c r="AW61" i="1" s="1"/>
  <c r="CD109" i="1"/>
  <c r="AX76" i="1" s="1"/>
  <c r="CD83" i="1"/>
  <c r="AX75" i="1" s="1"/>
  <c r="CD57" i="1"/>
  <c r="AX74" i="1" s="1"/>
  <c r="CD31" i="1"/>
  <c r="AX73" i="1" s="1"/>
  <c r="CF60" i="1"/>
  <c r="AZ86" i="1" s="1"/>
  <c r="CF34" i="1"/>
  <c r="AZ85" i="1" s="1"/>
  <c r="O34" i="1" s="1"/>
  <c r="CO89" i="1"/>
  <c r="BI99" i="1" s="1"/>
  <c r="CO115" i="1"/>
  <c r="BI100" i="1" s="1"/>
  <c r="CO63" i="1"/>
  <c r="BI98" i="1" s="1"/>
  <c r="CO37" i="1"/>
  <c r="BI97" i="1" s="1"/>
  <c r="BZ45" i="1"/>
  <c r="AT26" i="1" s="1"/>
  <c r="BZ19" i="1"/>
  <c r="AT25" i="1" s="1"/>
  <c r="I19" i="1" s="1"/>
  <c r="CB74" i="1"/>
  <c r="AV39" i="1" s="1"/>
  <c r="CB100" i="1"/>
  <c r="AV40" i="1" s="1"/>
  <c r="CB22" i="1"/>
  <c r="AV37" i="1" s="1"/>
  <c r="CB48" i="1"/>
  <c r="AV38" i="1" s="1"/>
  <c r="CC103" i="1"/>
  <c r="AW52" i="1" s="1"/>
  <c r="CC77" i="1"/>
  <c r="AW51" i="1" s="1"/>
  <c r="CC51" i="1"/>
  <c r="AW50" i="1" s="1"/>
  <c r="CC25" i="1"/>
  <c r="AW49" i="1" s="1"/>
  <c r="L25" i="1" s="1"/>
  <c r="CD80" i="1"/>
  <c r="AX63" i="1" s="1"/>
  <c r="CD106" i="1"/>
  <c r="AX64" i="1" s="1"/>
  <c r="CD54" i="1"/>
  <c r="AX62" i="1" s="1"/>
  <c r="CD28" i="1"/>
  <c r="AX61" i="1" s="1"/>
  <c r="M28" i="1" s="1"/>
  <c r="CF57" i="1"/>
  <c r="AZ74" i="1" s="1"/>
  <c r="CF31" i="1"/>
  <c r="AZ73" i="1" s="1"/>
  <c r="O31" i="1" s="1"/>
  <c r="CG60" i="1"/>
  <c r="BA86" i="1" s="1"/>
  <c r="CG34" i="1"/>
  <c r="BA85" i="1" s="1"/>
  <c r="P34" i="1" s="1"/>
  <c r="CR63" i="1"/>
  <c r="BL98" i="1" s="1"/>
  <c r="CR37" i="1"/>
  <c r="BL97" i="1" s="1"/>
  <c r="AA37" i="1" s="1"/>
  <c r="CB107" i="1"/>
  <c r="AV68" i="1" s="1"/>
  <c r="CB81" i="1"/>
  <c r="AV67" i="1" s="1"/>
  <c r="CB55" i="1"/>
  <c r="AV66" i="1" s="1"/>
  <c r="CB29" i="1"/>
  <c r="AV65" i="1" s="1"/>
  <c r="CC110" i="1"/>
  <c r="AW80" i="1" s="1"/>
  <c r="CC84" i="1"/>
  <c r="AW79" i="1" s="1"/>
  <c r="CC58" i="1"/>
  <c r="AW78" i="1" s="1"/>
  <c r="CC32" i="1"/>
  <c r="AW77" i="1" s="1"/>
  <c r="L32" i="1" s="1"/>
  <c r="CD113" i="1"/>
  <c r="AX92" i="1" s="1"/>
  <c r="CD87" i="1"/>
  <c r="AX91" i="1" s="1"/>
  <c r="CD35" i="1"/>
  <c r="AX89" i="1" s="1"/>
  <c r="CD61" i="1"/>
  <c r="AX90" i="1" s="1"/>
  <c r="BX43" i="1"/>
  <c r="AR18" i="1" s="1"/>
  <c r="BX17" i="1"/>
  <c r="AR17" i="1" s="1"/>
  <c r="G17" i="1" s="1"/>
  <c r="BY46" i="1"/>
  <c r="AS30" i="1" s="1"/>
  <c r="BY20" i="1"/>
  <c r="AS29" i="1" s="1"/>
  <c r="H20" i="1" s="1"/>
  <c r="BZ49" i="1"/>
  <c r="AT42" i="1" s="1"/>
  <c r="BZ23" i="1"/>
  <c r="AT41" i="1" s="1"/>
  <c r="I23" i="1" s="1"/>
  <c r="CB78" i="1"/>
  <c r="AV55" i="1" s="1"/>
  <c r="CB104" i="1"/>
  <c r="AV56" i="1" s="1"/>
  <c r="CB52" i="1"/>
  <c r="AV54" i="1" s="1"/>
  <c r="CB26" i="1"/>
  <c r="AV53" i="1" s="1"/>
  <c r="CC107" i="1"/>
  <c r="AW68" i="1" s="1"/>
  <c r="CC81" i="1"/>
  <c r="AW67" i="1" s="1"/>
  <c r="CC29" i="1"/>
  <c r="AW65" i="1" s="1"/>
  <c r="CC55" i="1"/>
  <c r="AW66" i="1" s="1"/>
  <c r="CD110" i="1"/>
  <c r="AX80" i="1" s="1"/>
  <c r="CD84" i="1"/>
  <c r="AX79" i="1" s="1"/>
  <c r="CD58" i="1"/>
  <c r="AX78" i="1" s="1"/>
  <c r="CD32" i="1"/>
  <c r="AX77" i="1" s="1"/>
  <c r="CF61" i="1"/>
  <c r="AZ90" i="1" s="1"/>
  <c r="CF35" i="1"/>
  <c r="AZ89" i="1" s="1"/>
  <c r="O35" i="1" s="1"/>
  <c r="BZ63" i="1"/>
  <c r="AT98" i="1" s="1"/>
  <c r="BZ37" i="1"/>
  <c r="AT97" i="1" s="1"/>
  <c r="I37" i="1" s="1"/>
  <c r="CA95" i="1"/>
  <c r="AU20" i="1" s="1"/>
  <c r="CA69" i="1"/>
  <c r="AU19" i="1" s="1"/>
  <c r="CA43" i="1"/>
  <c r="AU18" i="1" s="1"/>
  <c r="CA17" i="1"/>
  <c r="AU17" i="1" s="1"/>
  <c r="CI19" i="1"/>
  <c r="BC25" i="1" s="1"/>
  <c r="R19" i="1" s="1"/>
  <c r="CI45" i="1"/>
  <c r="BC26" i="1" s="1"/>
  <c r="CQ47" i="1"/>
  <c r="BK34" i="1" s="1"/>
  <c r="CQ21" i="1"/>
  <c r="BK33" i="1" s="1"/>
  <c r="Z21" i="1" s="1"/>
  <c r="BW50" i="1"/>
  <c r="AQ46" i="1" s="1"/>
  <c r="BW24" i="1"/>
  <c r="AQ45" i="1" s="1"/>
  <c r="F24" i="1" s="1"/>
  <c r="CE52" i="1"/>
  <c r="AY54" i="1" s="1"/>
  <c r="CE26" i="1"/>
  <c r="AY53" i="1" s="1"/>
  <c r="N26" i="1" s="1"/>
  <c r="CM106" i="1"/>
  <c r="BG64" i="1" s="1"/>
  <c r="CM80" i="1"/>
  <c r="BG63" i="1" s="1"/>
  <c r="CM28" i="1"/>
  <c r="BG61" i="1" s="1"/>
  <c r="CM54" i="1"/>
  <c r="BG62" i="1" s="1"/>
  <c r="BS109" i="1"/>
  <c r="AM76" i="1" s="1"/>
  <c r="BS57" i="1"/>
  <c r="AM74" i="1" s="1"/>
  <c r="BS31" i="1"/>
  <c r="AM73" i="1" s="1"/>
  <c r="BS83" i="1"/>
  <c r="AM75" i="1" s="1"/>
  <c r="CA111" i="1"/>
  <c r="AU84" i="1" s="1"/>
  <c r="CA59" i="1"/>
  <c r="AU82" i="1" s="1"/>
  <c r="CA85" i="1"/>
  <c r="AU83" i="1" s="1"/>
  <c r="CA33" i="1"/>
  <c r="AU81" i="1" s="1"/>
  <c r="J33" i="1" s="1"/>
  <c r="CI61" i="1"/>
  <c r="BC90" i="1" s="1"/>
  <c r="CI35" i="1"/>
  <c r="BC89" i="1" s="1"/>
  <c r="R35" i="1" s="1"/>
  <c r="CQ63" i="1"/>
  <c r="BK98" i="1" s="1"/>
  <c r="CQ37" i="1"/>
  <c r="BK97" i="1" s="1"/>
  <c r="Z37" i="1" s="1"/>
  <c r="CT37" i="1"/>
  <c r="BN97" i="1" s="1"/>
  <c r="AC37" i="1" s="1"/>
  <c r="CT63" i="1"/>
  <c r="BN98" i="1" s="1"/>
  <c r="CA70" i="1"/>
  <c r="AU23" i="1" s="1"/>
  <c r="CA96" i="1"/>
  <c r="AU24" i="1" s="1"/>
  <c r="CA44" i="1"/>
  <c r="AU22" i="1" s="1"/>
  <c r="CA18" i="1"/>
  <c r="AU21" i="1" s="1"/>
  <c r="CI46" i="1"/>
  <c r="BC30" i="1" s="1"/>
  <c r="CI20" i="1"/>
  <c r="BC29" i="1" s="1"/>
  <c r="R20" i="1" s="1"/>
  <c r="CQ48" i="1"/>
  <c r="BK38" i="1" s="1"/>
  <c r="CQ22" i="1"/>
  <c r="BK37" i="1" s="1"/>
  <c r="Z22" i="1" s="1"/>
  <c r="BW51" i="1"/>
  <c r="AQ50" i="1" s="1"/>
  <c r="BW25" i="1"/>
  <c r="AQ49" i="1" s="1"/>
  <c r="F25" i="1" s="1"/>
  <c r="CE27" i="1"/>
  <c r="AY57" i="1" s="1"/>
  <c r="N27" i="1" s="1"/>
  <c r="CE53" i="1"/>
  <c r="AY58" i="1" s="1"/>
  <c r="CM107" i="1"/>
  <c r="BG68" i="1" s="1"/>
  <c r="CM81" i="1"/>
  <c r="BG67" i="1" s="1"/>
  <c r="CM55" i="1"/>
  <c r="BG66" i="1" s="1"/>
  <c r="CM29" i="1"/>
  <c r="BG65" i="1" s="1"/>
  <c r="BS58" i="1"/>
  <c r="AM78" i="1" s="1"/>
  <c r="BS84" i="1"/>
  <c r="AM79" i="1" s="1"/>
  <c r="BS110" i="1"/>
  <c r="AM80" i="1" s="1"/>
  <c r="BS32" i="1"/>
  <c r="AM77" i="1" s="1"/>
  <c r="CA112" i="1"/>
  <c r="AU88" i="1" s="1"/>
  <c r="CA60" i="1"/>
  <c r="AU86" i="1" s="1"/>
  <c r="CA86" i="1"/>
  <c r="AU87" i="1" s="1"/>
  <c r="CA34" i="1"/>
  <c r="AU85" i="1" s="1"/>
  <c r="J34" i="1" s="1"/>
  <c r="CI62" i="1"/>
  <c r="BC94" i="1" s="1"/>
  <c r="CI36" i="1"/>
  <c r="BC93" i="1" s="1"/>
  <c r="R36" i="1" s="1"/>
  <c r="CQ64" i="1"/>
  <c r="BK102" i="1" s="1"/>
  <c r="CQ38" i="1"/>
  <c r="BK101" i="1" s="1"/>
  <c r="Z38" i="1" s="1"/>
  <c r="G34" i="3"/>
  <c r="B35" i="3"/>
  <c r="F27" i="3"/>
  <c r="F25" i="3"/>
  <c r="M31" i="3"/>
  <c r="B21" i="3"/>
  <c r="M29" i="3"/>
  <c r="G22" i="3"/>
  <c r="G31" i="3"/>
  <c r="G24" i="3"/>
  <c r="C35" i="3"/>
  <c r="C24" i="3"/>
  <c r="G35" i="3"/>
  <c r="M35" i="3"/>
  <c r="C28" i="3"/>
  <c r="F19" i="3"/>
  <c r="F26" i="3"/>
  <c r="G25" i="3"/>
  <c r="C31" i="3"/>
  <c r="B31" i="3"/>
  <c r="M18" i="3"/>
  <c r="M28" i="3"/>
  <c r="B36" i="3"/>
  <c r="M36" i="3"/>
  <c r="M17" i="3"/>
  <c r="L26" i="3"/>
  <c r="M34" i="3"/>
  <c r="L17" i="3"/>
  <c r="L38" i="3"/>
  <c r="B34" i="3"/>
  <c r="B28" i="3"/>
  <c r="B17" i="3"/>
  <c r="C26" i="3"/>
  <c r="G21" i="3"/>
  <c r="B37" i="3"/>
  <c r="C33" i="3"/>
  <c r="L34" i="3"/>
  <c r="F30" i="3"/>
  <c r="B18" i="3"/>
  <c r="K29" i="3"/>
  <c r="B38" i="3"/>
  <c r="F24" i="3"/>
  <c r="H19" i="3"/>
  <c r="I18" i="3"/>
  <c r="J24" i="3"/>
  <c r="H27" i="3"/>
  <c r="G29" i="3"/>
  <c r="I30" i="3"/>
  <c r="J21" i="3"/>
  <c r="I32" i="3"/>
  <c r="F20" i="3"/>
  <c r="M21" i="3"/>
  <c r="N26" i="3"/>
  <c r="H22" i="3"/>
  <c r="D17" i="3"/>
  <c r="J31" i="3"/>
  <c r="K19" i="3"/>
  <c r="H23" i="3"/>
  <c r="O17" i="3"/>
  <c r="F18" i="3"/>
  <c r="E33" i="3"/>
  <c r="K18" i="3"/>
  <c r="H34" i="3"/>
  <c r="K25" i="3"/>
  <c r="J17" i="3"/>
  <c r="H28" i="3"/>
  <c r="N31" i="3"/>
  <c r="L36" i="3"/>
  <c r="F17" i="3"/>
  <c r="J37" i="3"/>
  <c r="L27" i="3"/>
  <c r="K26" i="3"/>
  <c r="O24" i="3"/>
  <c r="G36" i="3"/>
  <c r="D24" i="3"/>
  <c r="M19" i="3"/>
  <c r="D36" i="3"/>
  <c r="F37" i="3"/>
  <c r="O38" i="3"/>
  <c r="G20" i="3"/>
  <c r="N29" i="3"/>
  <c r="C17" i="3"/>
  <c r="N35" i="3"/>
  <c r="B25" i="3"/>
  <c r="M23" i="3"/>
  <c r="C36" i="3"/>
  <c r="C37" i="3"/>
  <c r="F36" i="3"/>
  <c r="G17" i="3"/>
  <c r="F38" i="3"/>
  <c r="L25" i="3"/>
  <c r="G32" i="3"/>
  <c r="C21" i="3"/>
  <c r="C19" i="3"/>
  <c r="L23" i="3"/>
  <c r="M24" i="3"/>
  <c r="F34" i="3"/>
  <c r="K38" i="3"/>
  <c r="H38" i="3"/>
  <c r="F28" i="3"/>
  <c r="F32" i="3"/>
  <c r="F23" i="3"/>
  <c r="D23" i="3"/>
  <c r="G23" i="3"/>
  <c r="K22" i="3"/>
  <c r="N20" i="3"/>
  <c r="J35" i="3"/>
  <c r="M22" i="3"/>
  <c r="J29" i="3"/>
  <c r="N27" i="3"/>
  <c r="K30" i="3"/>
  <c r="D21" i="3"/>
  <c r="H30" i="3"/>
  <c r="B19" i="3"/>
  <c r="L19" i="3"/>
  <c r="H20" i="3"/>
  <c r="G33" i="3"/>
  <c r="H25" i="3"/>
  <c r="C22" i="3"/>
  <c r="J27" i="3"/>
  <c r="N24" i="3"/>
  <c r="N28" i="3"/>
  <c r="J32" i="3"/>
  <c r="B24" i="3"/>
  <c r="J22" i="3"/>
  <c r="G19" i="3"/>
  <c r="N21" i="3"/>
  <c r="C38" i="3"/>
  <c r="N25" i="3"/>
  <c r="G30" i="3"/>
  <c r="D32" i="3"/>
  <c r="J19" i="3"/>
  <c r="J26" i="3"/>
  <c r="I29" i="3"/>
  <c r="B22" i="3"/>
  <c r="I21" i="3"/>
  <c r="B26" i="3"/>
  <c r="I33" i="3"/>
  <c r="J23" i="3"/>
  <c r="J18" i="3"/>
  <c r="O28" i="3"/>
  <c r="F33" i="3"/>
  <c r="C20" i="3"/>
  <c r="F29" i="3"/>
  <c r="L32" i="3"/>
  <c r="F21" i="3"/>
  <c r="G27" i="3"/>
  <c r="L28" i="3"/>
  <c r="G18" i="3"/>
  <c r="C32" i="3"/>
  <c r="L33" i="3"/>
  <c r="D28" i="3"/>
  <c r="H26" i="3"/>
  <c r="K34" i="3"/>
  <c r="K24" i="3"/>
  <c r="L31" i="3"/>
  <c r="L30" i="3"/>
  <c r="O36" i="3"/>
  <c r="K17" i="3"/>
  <c r="D26" i="3"/>
  <c r="E27" i="3"/>
  <c r="B30" i="3"/>
  <c r="H32" i="3"/>
  <c r="L20" i="3"/>
  <c r="H18" i="3"/>
  <c r="J17" i="1" l="1"/>
  <c r="Y32" i="1"/>
  <c r="B20" i="1"/>
  <c r="J21" i="1"/>
  <c r="K27" i="1"/>
  <c r="V19" i="1"/>
  <c r="C25" i="1"/>
  <c r="D22" i="1"/>
  <c r="V23" i="1"/>
  <c r="M20" i="1"/>
  <c r="E36" i="1"/>
  <c r="X35" i="1"/>
  <c r="V25" i="1"/>
  <c r="W29" i="1"/>
  <c r="V29" i="1"/>
  <c r="J18" i="1"/>
  <c r="D25" i="1"/>
  <c r="C26" i="1"/>
  <c r="J22" i="1"/>
  <c r="D29" i="1"/>
  <c r="Y36" i="1"/>
  <c r="Y27" i="1"/>
  <c r="Y23" i="1"/>
  <c r="M21" i="1"/>
  <c r="K18" i="1"/>
  <c r="B27" i="1"/>
  <c r="C27" i="1"/>
  <c r="C20" i="1"/>
  <c r="B32" i="1"/>
  <c r="M32" i="1"/>
  <c r="L28" i="1"/>
  <c r="L31" i="1"/>
  <c r="L38" i="1"/>
  <c r="C22" i="1"/>
  <c r="E21" i="1"/>
  <c r="B33" i="1"/>
  <c r="Y19" i="1"/>
  <c r="E34" i="1"/>
  <c r="C31" i="1"/>
  <c r="D33" i="1"/>
  <c r="B36" i="1"/>
  <c r="D32" i="1"/>
  <c r="D36" i="1"/>
  <c r="E25" i="1"/>
  <c r="E32" i="1"/>
  <c r="V37" i="1"/>
  <c r="W21" i="1"/>
  <c r="L22" i="1"/>
  <c r="E17" i="1"/>
  <c r="D26" i="1"/>
  <c r="D30" i="1"/>
  <c r="K26" i="1"/>
  <c r="Y33" i="1"/>
  <c r="X21" i="1"/>
  <c r="V31" i="1"/>
  <c r="B19" i="1"/>
  <c r="K38" i="1"/>
  <c r="X37" i="1"/>
  <c r="V28" i="1"/>
  <c r="L29" i="1"/>
  <c r="M18" i="1"/>
  <c r="B17" i="1"/>
  <c r="D35" i="1"/>
  <c r="V20" i="1"/>
  <c r="E31" i="1"/>
  <c r="C24" i="1"/>
  <c r="D21" i="1"/>
  <c r="C29" i="1"/>
  <c r="V17" i="1"/>
  <c r="C19" i="1"/>
  <c r="L18" i="1"/>
  <c r="V34" i="1"/>
  <c r="J23" i="1"/>
  <c r="D19" i="1"/>
  <c r="E18" i="1"/>
  <c r="X34" i="1"/>
  <c r="D24" i="1"/>
  <c r="C38" i="1"/>
  <c r="C33" i="1"/>
  <c r="Y22" i="1"/>
  <c r="J26" i="1"/>
  <c r="B23" i="1"/>
  <c r="C36" i="1"/>
  <c r="C34" i="1"/>
  <c r="M34" i="1"/>
  <c r="W19" i="1"/>
  <c r="B26" i="1"/>
  <c r="Y38" i="1"/>
  <c r="V22" i="1"/>
  <c r="L21" i="1"/>
  <c r="C23" i="1"/>
  <c r="W34" i="1"/>
  <c r="X29" i="1"/>
  <c r="J29" i="1"/>
  <c r="Y37" i="1"/>
  <c r="D27" i="1"/>
  <c r="L35" i="1"/>
  <c r="M25" i="1"/>
  <c r="K21" i="1"/>
  <c r="Y26" i="1"/>
  <c r="X22" i="1"/>
  <c r="E24" i="1"/>
  <c r="B31" i="1"/>
  <c r="M35" i="1"/>
  <c r="L24" i="1"/>
  <c r="J36" i="1"/>
  <c r="C35" i="1"/>
  <c r="D37" i="1"/>
  <c r="X33" i="1"/>
  <c r="E35" i="1"/>
  <c r="X28" i="1"/>
  <c r="E27" i="1"/>
  <c r="M31" i="1"/>
  <c r="C28" i="1"/>
  <c r="C21" i="1"/>
  <c r="K25" i="1"/>
  <c r="W25" i="1"/>
  <c r="L34" i="1"/>
  <c r="X36" i="1"/>
  <c r="E23" i="1"/>
  <c r="K19" i="1"/>
  <c r="V35" i="1"/>
  <c r="V18" i="1"/>
  <c r="V36" i="1"/>
  <c r="J25" i="1"/>
  <c r="C37" i="1"/>
  <c r="X27" i="1"/>
  <c r="X23" i="1"/>
  <c r="M30" i="1"/>
  <c r="J28" i="1"/>
  <c r="B25" i="1"/>
  <c r="E38" i="1"/>
  <c r="L17" i="1"/>
  <c r="D18" i="1"/>
  <c r="B28" i="1"/>
  <c r="V24" i="1"/>
  <c r="E30" i="1"/>
  <c r="E26" i="1"/>
  <c r="L30" i="1"/>
  <c r="M19" i="1"/>
  <c r="L20" i="1"/>
  <c r="W30" i="1"/>
  <c r="W32" i="1"/>
  <c r="K29" i="1"/>
  <c r="W37" i="1"/>
  <c r="K22" i="1"/>
  <c r="L19" i="1"/>
  <c r="D34" i="1"/>
  <c r="J38" i="1"/>
  <c r="W36" i="1"/>
  <c r="K32" i="1"/>
  <c r="M22" i="1"/>
  <c r="V27" i="1"/>
  <c r="J24" i="1"/>
  <c r="B37" i="1"/>
  <c r="K30" i="1"/>
  <c r="Y17" i="1"/>
  <c r="K24" i="1"/>
  <c r="V21" i="1"/>
  <c r="X20" i="1"/>
  <c r="C18" i="1"/>
  <c r="K17" i="1"/>
  <c r="B29" i="1"/>
  <c r="M27" i="1"/>
  <c r="C30" i="1"/>
  <c r="X17" i="1"/>
</calcChain>
</file>

<file path=xl/sharedStrings.xml><?xml version="1.0" encoding="utf-8"?>
<sst xmlns="http://schemas.openxmlformats.org/spreadsheetml/2006/main" count="228" uniqueCount="42">
  <si>
    <t>Параметры радиаторов</t>
  </si>
  <si>
    <t>Тепловая мощность от</t>
  </si>
  <si>
    <t>Вт</t>
  </si>
  <si>
    <t>до</t>
  </si>
  <si>
    <t>Температура,  ͦС</t>
  </si>
  <si>
    <t>ΔT</t>
  </si>
  <si>
    <t>Тип 10</t>
  </si>
  <si>
    <t>Тип 11</t>
  </si>
  <si>
    <t>Тип 20</t>
  </si>
  <si>
    <t>Тип 21</t>
  </si>
  <si>
    <t>Тип 22</t>
  </si>
  <si>
    <t>Тип 30</t>
  </si>
  <si>
    <t>Тип 33</t>
  </si>
  <si>
    <t>Длина [mm]</t>
  </si>
  <si>
    <t>Высота [mm]</t>
  </si>
  <si>
    <r>
      <t>t</t>
    </r>
    <r>
      <rPr>
        <sz val="12"/>
        <color indexed="8"/>
        <rFont val="Calibri"/>
        <family val="2"/>
        <charset val="204"/>
      </rPr>
      <t>1</t>
    </r>
  </si>
  <si>
    <r>
      <t>t</t>
    </r>
    <r>
      <rPr>
        <sz val="12"/>
        <color indexed="8"/>
        <rFont val="Calibri"/>
        <family val="2"/>
        <charset val="204"/>
      </rPr>
      <t>2</t>
    </r>
  </si>
  <si>
    <r>
      <t>t</t>
    </r>
    <r>
      <rPr>
        <sz val="12"/>
        <color indexed="8"/>
        <rFont val="Calibri"/>
        <family val="2"/>
        <charset val="204"/>
      </rPr>
      <t>i</t>
    </r>
  </si>
  <si>
    <r>
      <t xml:space="preserve">Тепловой расчёт радиаторов </t>
    </r>
    <r>
      <rPr>
        <b/>
        <sz val="26"/>
        <color indexed="8"/>
        <rFont val="Bookman Old Style"/>
        <family val="1"/>
        <charset val="204"/>
      </rPr>
      <t>Pradex</t>
    </r>
  </si>
  <si>
    <r>
      <t xml:space="preserve">Тепловой расчёт радиаторов </t>
    </r>
    <r>
      <rPr>
        <b/>
        <sz val="26"/>
        <color indexed="8"/>
        <rFont val="Bookman Old Style"/>
        <family val="1"/>
        <charset val="204"/>
      </rPr>
      <t>Prado</t>
    </r>
  </si>
  <si>
    <t>Высота радиатора</t>
  </si>
  <si>
    <t>mm</t>
  </si>
  <si>
    <t>Все</t>
  </si>
  <si>
    <t>Pradex Universal</t>
  </si>
  <si>
    <t>Pradex Classic</t>
  </si>
  <si>
    <t>Pradex Universal Z</t>
  </si>
  <si>
    <t>Pradex Classic Z</t>
  </si>
  <si>
    <t>Выбор модели</t>
  </si>
  <si>
    <t>Prado Universal</t>
  </si>
  <si>
    <t>Prado Classic</t>
  </si>
  <si>
    <t>Prado Universal Z</t>
  </si>
  <si>
    <t>Prado Classic Z</t>
  </si>
  <si>
    <t>Prado Style Universal</t>
  </si>
  <si>
    <t>Prado Style Classic</t>
  </si>
  <si>
    <t>Prado Style Universal Z</t>
  </si>
  <si>
    <t>Prado Style Classic Z</t>
  </si>
  <si>
    <t>Prado Style  Classic</t>
  </si>
  <si>
    <t>Prado Style  Universal Z</t>
  </si>
  <si>
    <t>Prado Style  Classic Z</t>
  </si>
  <si>
    <r>
      <t xml:space="preserve">Тепловой расчёт радиаторов </t>
    </r>
    <r>
      <rPr>
        <b/>
        <sz val="26"/>
        <color indexed="8"/>
        <rFont val="Bookman Old Style"/>
        <family val="1"/>
        <charset val="204"/>
      </rPr>
      <t>Prado Style</t>
    </r>
  </si>
  <si>
    <t>Prado Classic V</t>
  </si>
  <si>
    <r>
      <t xml:space="preserve">Тепловой расчёт радиаторов </t>
    </r>
    <r>
      <rPr>
        <b/>
        <sz val="26"/>
        <color indexed="8"/>
        <rFont val="Bookman Old Style"/>
        <family val="1"/>
        <charset val="204"/>
      </rPr>
      <t>Prado Classic</t>
    </r>
    <r>
      <rPr>
        <b/>
        <i/>
        <sz val="26"/>
        <color rgb="FF000000"/>
        <rFont val="Bookman Old Style"/>
        <family val="1"/>
        <charset val="204"/>
      </rPr>
      <t>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</si>
</sst>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26"/>
      <color indexed="8"/>
      <name val="Bookman Old Style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theme="9" tint="0.79998168889431442"/>
      <name val="Calibri"/>
      <family val="2"/>
      <charset val="204"/>
    </font>
    <font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26"/>
      <color indexed="8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8"/>
      <color indexed="8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i/>
      <sz val="26"/>
      <color rgb="FF000000"/>
      <name val="Bookman Old Style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52"/>
        <bgColor indexed="51"/>
      </patternFill>
    </fill>
    <fill>
      <patternFill patternType="solid">
        <fgColor theme="9"/>
        <bgColor indexed="13"/>
      </patternFill>
    </fill>
    <fill>
      <patternFill patternType="solid">
        <fgColor theme="9"/>
        <bgColor indexed="51"/>
      </patternFill>
    </fill>
    <fill>
      <patternFill patternType="solid">
        <fgColor rgb="FFFFC000"/>
        <bgColor indexed="52"/>
      </patternFill>
    </fill>
    <fill>
      <patternFill patternType="solid">
        <fgColor rgb="FFE46D0A"/>
        <bgColor indexed="52"/>
      </patternFill>
    </fill>
    <fill>
      <patternFill patternType="solid">
        <fgColor rgb="FFE46D0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13"/>
      </patternFill>
    </fill>
    <fill>
      <patternFill patternType="solid">
        <fgColor theme="6" tint="0.39997558519241921"/>
        <bgColor indexed="5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5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3" tint="0.59999389629810485"/>
        <bgColor indexed="13"/>
      </patternFill>
    </fill>
  </fills>
  <borders count="7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" fontId="4" fillId="0" borderId="9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1" fontId="4" fillId="0" borderId="16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1" fontId="4" fillId="0" borderId="23" xfId="0" applyNumberFormat="1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hidden="1"/>
    </xf>
    <xf numFmtId="1" fontId="4" fillId="0" borderId="30" xfId="0" applyNumberFormat="1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center" vertical="center"/>
      <protection hidden="1"/>
    </xf>
    <xf numFmtId="0" fontId="5" fillId="6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7" fillId="10" borderId="1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NumberFormat="1" applyFont="1" applyFill="1" applyBorder="1" applyAlignment="1" applyProtection="1">
      <alignment horizontal="center"/>
    </xf>
    <xf numFmtId="0" fontId="5" fillId="5" borderId="17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vertical="center" wrapText="1"/>
    </xf>
    <xf numFmtId="1" fontId="4" fillId="12" borderId="21" xfId="0" applyNumberFormat="1" applyFont="1" applyFill="1" applyBorder="1" applyAlignment="1" applyProtection="1">
      <alignment horizontal="center" vertical="center"/>
      <protection hidden="1"/>
    </xf>
    <xf numFmtId="1" fontId="4" fillId="12" borderId="18" xfId="0" applyNumberFormat="1" applyFont="1" applyFill="1" applyBorder="1" applyAlignment="1" applyProtection="1">
      <alignment horizontal="center" vertical="center"/>
      <protection hidden="1"/>
    </xf>
    <xf numFmtId="1" fontId="4" fillId="12" borderId="26" xfId="0" applyNumberFormat="1" applyFont="1" applyFill="1" applyBorder="1" applyAlignment="1" applyProtection="1">
      <alignment horizontal="center" vertical="center"/>
      <protection hidden="1"/>
    </xf>
    <xf numFmtId="0" fontId="5" fillId="13" borderId="33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1" fontId="4" fillId="15" borderId="21" xfId="0" applyNumberFormat="1" applyFont="1" applyFill="1" applyBorder="1" applyAlignment="1" applyProtection="1">
      <alignment horizontal="center" vertical="center"/>
      <protection hidden="1"/>
    </xf>
    <xf numFmtId="1" fontId="4" fillId="15" borderId="18" xfId="0" applyNumberFormat="1" applyFont="1" applyFill="1" applyBorder="1" applyAlignment="1" applyProtection="1">
      <alignment horizontal="center" vertical="center"/>
      <protection hidden="1"/>
    </xf>
    <xf numFmtId="1" fontId="4" fillId="15" borderId="26" xfId="0" applyNumberFormat="1" applyFont="1" applyFill="1" applyBorder="1" applyAlignment="1" applyProtection="1">
      <alignment horizontal="center" vertical="center"/>
      <protection hidden="1"/>
    </xf>
    <xf numFmtId="0" fontId="5" fillId="16" borderId="33" xfId="0" applyFont="1" applyFill="1" applyBorder="1" applyAlignment="1">
      <alignment horizontal="center" vertical="center"/>
    </xf>
    <xf numFmtId="1" fontId="4" fillId="17" borderId="22" xfId="0" applyNumberFormat="1" applyFont="1" applyFill="1" applyBorder="1" applyAlignment="1" applyProtection="1">
      <alignment horizontal="center" vertical="center"/>
      <protection hidden="1"/>
    </xf>
    <xf numFmtId="1" fontId="4" fillId="17" borderId="24" xfId="0" applyNumberFormat="1" applyFont="1" applyFill="1" applyBorder="1" applyAlignment="1" applyProtection="1">
      <alignment horizontal="center" vertical="center"/>
      <protection hidden="1"/>
    </xf>
    <xf numFmtId="1" fontId="4" fillId="17" borderId="27" xfId="0" applyNumberFormat="1" applyFont="1" applyFill="1" applyBorder="1" applyAlignment="1" applyProtection="1">
      <alignment horizontal="center" vertical="center"/>
      <protection hidden="1"/>
    </xf>
    <xf numFmtId="1" fontId="4" fillId="17" borderId="29" xfId="0" applyNumberFormat="1" applyFont="1" applyFill="1" applyBorder="1" applyAlignment="1" applyProtection="1">
      <alignment horizontal="center" vertical="center"/>
      <protection hidden="1"/>
    </xf>
    <xf numFmtId="1" fontId="4" fillId="17" borderId="28" xfId="0" applyNumberFormat="1" applyFont="1" applyFill="1" applyBorder="1" applyAlignment="1" applyProtection="1">
      <alignment horizontal="center" vertical="center"/>
      <protection hidden="1"/>
    </xf>
    <xf numFmtId="1" fontId="4" fillId="17" borderId="31" xfId="0" applyNumberFormat="1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39" xfId="0" applyFont="1" applyBorder="1"/>
    <xf numFmtId="0" fontId="8" fillId="8" borderId="5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/>
    </xf>
    <xf numFmtId="1" fontId="4" fillId="15" borderId="22" xfId="0" applyNumberFormat="1" applyFont="1" applyFill="1" applyBorder="1" applyAlignment="1" applyProtection="1">
      <alignment horizontal="center" vertical="center"/>
      <protection hidden="1"/>
    </xf>
    <xf numFmtId="1" fontId="4" fillId="15" borderId="24" xfId="0" applyNumberFormat="1" applyFont="1" applyFill="1" applyBorder="1" applyAlignment="1" applyProtection="1">
      <alignment horizontal="center" vertical="center"/>
      <protection hidden="1"/>
    </xf>
    <xf numFmtId="1" fontId="4" fillId="15" borderId="27" xfId="0" applyNumberFormat="1" applyFont="1" applyFill="1" applyBorder="1" applyAlignment="1" applyProtection="1">
      <alignment horizontal="center" vertical="center"/>
      <protection hidden="1"/>
    </xf>
    <xf numFmtId="0" fontId="5" fillId="14" borderId="45" xfId="0" applyFont="1" applyFill="1" applyBorder="1" applyAlignment="1">
      <alignment horizontal="center" vertical="center"/>
    </xf>
    <xf numFmtId="1" fontId="4" fillId="15" borderId="29" xfId="0" applyNumberFormat="1" applyFont="1" applyFill="1" applyBorder="1" applyAlignment="1" applyProtection="1">
      <alignment horizontal="center" vertical="center"/>
      <protection hidden="1"/>
    </xf>
    <xf numFmtId="1" fontId="4" fillId="15" borderId="28" xfId="0" applyNumberFormat="1" applyFont="1" applyFill="1" applyBorder="1" applyAlignment="1" applyProtection="1">
      <alignment horizontal="center" vertical="center"/>
      <protection hidden="1"/>
    </xf>
    <xf numFmtId="1" fontId="4" fillId="15" borderId="31" xfId="0" applyNumberFormat="1" applyFont="1" applyFill="1" applyBorder="1" applyAlignment="1" applyProtection="1">
      <alignment horizontal="center" vertical="center"/>
      <protection hidden="1"/>
    </xf>
    <xf numFmtId="0" fontId="5" fillId="6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12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14" fillId="0" borderId="0" xfId="0" applyFont="1"/>
    <xf numFmtId="0" fontId="11" fillId="0" borderId="42" xfId="0" applyFont="1" applyBorder="1"/>
    <xf numFmtId="0" fontId="11" fillId="0" borderId="47" xfId="0" applyFont="1" applyBorder="1"/>
    <xf numFmtId="0" fontId="11" fillId="0" borderId="48" xfId="0" applyFont="1" applyBorder="1"/>
    <xf numFmtId="0" fontId="0" fillId="0" borderId="47" xfId="0" applyBorder="1" applyAlignment="1"/>
    <xf numFmtId="0" fontId="5" fillId="5" borderId="4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19" borderId="44" xfId="0" applyFont="1" applyFill="1" applyBorder="1" applyAlignment="1">
      <alignment horizontal="center" vertical="center"/>
    </xf>
    <xf numFmtId="0" fontId="5" fillId="19" borderId="45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2" fillId="0" borderId="0" xfId="0" applyFont="1"/>
    <xf numFmtId="3" fontId="12" fillId="2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51" xfId="0" applyFont="1" applyBorder="1"/>
    <xf numFmtId="0" fontId="11" fillId="0" borderId="51" xfId="0" applyFont="1" applyBorder="1" applyAlignment="1">
      <alignment horizontal="right"/>
    </xf>
    <xf numFmtId="0" fontId="11" fillId="0" borderId="52" xfId="0" applyFont="1" applyBorder="1"/>
    <xf numFmtId="0" fontId="14" fillId="0" borderId="0" xfId="0" applyFont="1" applyBorder="1"/>
    <xf numFmtId="0" fontId="11" fillId="0" borderId="53" xfId="0" applyFont="1" applyBorder="1"/>
    <xf numFmtId="0" fontId="11" fillId="0" borderId="54" xfId="0" applyFont="1" applyBorder="1"/>
    <xf numFmtId="1" fontId="4" fillId="18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55" xfId="0" applyNumberFormat="1" applyFont="1" applyBorder="1" applyAlignment="1" applyProtection="1">
      <alignment horizontal="center" vertical="center"/>
      <protection hidden="1"/>
    </xf>
    <xf numFmtId="1" fontId="4" fillId="0" borderId="56" xfId="0" applyNumberFormat="1" applyFont="1" applyBorder="1" applyAlignment="1" applyProtection="1">
      <alignment horizontal="center" vertical="center"/>
      <protection hidden="1"/>
    </xf>
    <xf numFmtId="1" fontId="4" fillId="0" borderId="57" xfId="0" applyNumberFormat="1" applyFont="1" applyBorder="1" applyAlignment="1" applyProtection="1">
      <alignment horizontal="center" vertical="center"/>
      <protection hidden="1"/>
    </xf>
    <xf numFmtId="1" fontId="4" fillId="0" borderId="58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0" borderId="33" xfId="0" applyFont="1" applyFill="1" applyBorder="1" applyAlignment="1">
      <alignment horizontal="center" vertical="center"/>
    </xf>
    <xf numFmtId="0" fontId="15" fillId="0" borderId="0" xfId="0" applyFont="1"/>
    <xf numFmtId="0" fontId="1" fillId="0" borderId="0" xfId="0" applyFont="1"/>
    <xf numFmtId="3" fontId="12" fillId="2" borderId="60" xfId="1" applyNumberFormat="1" applyFont="1" applyFill="1" applyBorder="1" applyAlignment="1" applyProtection="1">
      <alignment horizontal="center" vertical="center"/>
      <protection locked="0"/>
    </xf>
    <xf numFmtId="3" fontId="12" fillId="2" borderId="26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1" fontId="4" fillId="0" borderId="61" xfId="0" applyNumberFormat="1" applyFont="1" applyBorder="1" applyAlignment="1" applyProtection="1">
      <alignment horizontal="center" vertical="center"/>
      <protection hidden="1"/>
    </xf>
    <xf numFmtId="1" fontId="4" fillId="15" borderId="62" xfId="0" applyNumberFormat="1" applyFont="1" applyFill="1" applyBorder="1" applyAlignment="1" applyProtection="1">
      <alignment horizontal="center" vertical="center"/>
      <protection hidden="1"/>
    </xf>
    <xf numFmtId="0" fontId="5" fillId="6" borderId="63" xfId="0" applyFont="1" applyFill="1" applyBorder="1" applyAlignment="1">
      <alignment horizontal="center" vertical="center"/>
    </xf>
    <xf numFmtId="0" fontId="5" fillId="14" borderId="64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14" borderId="65" xfId="0" applyFont="1" applyFill="1" applyBorder="1" applyAlignment="1">
      <alignment horizontal="center" vertical="center"/>
    </xf>
    <xf numFmtId="1" fontId="4" fillId="15" borderId="66" xfId="0" applyNumberFormat="1" applyFont="1" applyFill="1" applyBorder="1" applyAlignment="1" applyProtection="1">
      <alignment horizontal="center" vertical="center"/>
      <protection hidden="1"/>
    </xf>
    <xf numFmtId="1" fontId="4" fillId="0" borderId="67" xfId="0" applyNumberFormat="1" applyFont="1" applyBorder="1" applyAlignment="1" applyProtection="1">
      <alignment horizontal="center" vertical="center"/>
      <protection hidden="1"/>
    </xf>
    <xf numFmtId="1" fontId="4" fillId="15" borderId="68" xfId="0" applyNumberFormat="1" applyFont="1" applyFill="1" applyBorder="1" applyAlignment="1" applyProtection="1">
      <alignment horizontal="center" vertical="center"/>
      <protection hidden="1"/>
    </xf>
    <xf numFmtId="1" fontId="4" fillId="15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/>
    <xf numFmtId="0" fontId="5" fillId="5" borderId="18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11" borderId="34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ální_KORADO_výkon 1" xfId="1" xr:uid="{00000000-0005-0000-0000-000000000000}"/>
    <cellStyle name="Обычный" xfId="0" builtinId="0"/>
  </cellStyles>
  <dxfs count="255"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rgb="FF4FDF4F"/>
        </patternFill>
      </fill>
    </dxf>
    <dxf>
      <font>
        <b/>
        <i val="0"/>
        <sz val="11"/>
        <color theme="0"/>
      </font>
      <fill>
        <patternFill patternType="solid">
          <fgColor indexed="40"/>
          <bgColor rgb="FFC00000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b/>
        <i val="0"/>
      </font>
      <fill>
        <patternFill>
          <bgColor rgb="FF4FDF4F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rgb="FF4FDF4F"/>
        </patternFill>
      </fill>
    </dxf>
    <dxf>
      <font>
        <b/>
        <i val="0"/>
        <sz val="11"/>
        <color theme="0"/>
      </font>
      <fill>
        <patternFill patternType="solid">
          <fgColor indexed="40"/>
          <bgColor rgb="FFC00000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b/>
        <i val="0"/>
      </font>
      <fill>
        <patternFill>
          <bgColor rgb="FF4FDF4F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  <dxf>
      <font>
        <b/>
        <i val="0"/>
        <sz val="11"/>
        <color auto="1"/>
      </font>
      <fill>
        <patternFill patternType="solid">
          <fgColor indexed="40"/>
          <bgColor rgb="FF6CDE3E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rgb="FF92D050"/>
        </patternFill>
      </fill>
    </dxf>
  </dxfs>
  <tableStyles count="0" defaultTableStyle="TableStyleMedium2" defaultPivotStyle="PivotStyleMedium9"/>
  <colors>
    <mruColors>
      <color rgb="FF4FDF4F"/>
      <color rgb="FF80DB57"/>
      <color rgb="FF6CDE3E"/>
      <color rgb="FFE46D0A"/>
      <color rgb="FF00FF00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5" dropStyle="combo" dx="22" fmlaLink="$I$11" fmlaRange="$AK$10:$AK$14" noThreeD="1" sel="1" val="0"/>
</file>

<file path=xl/ctrlProps/ctrlProp2.xml><?xml version="1.0" encoding="utf-8"?>
<formControlPr xmlns="http://schemas.microsoft.com/office/spreadsheetml/2009/9/main" objectType="Drop" dropLines="4" dropStyle="combo" dx="22" fmlaLink="$I$12" fmlaRange="$AL$9:$AL$12" noThreeD="1" sel="1" val="0"/>
</file>

<file path=xl/ctrlProps/ctrlProp3.xml><?xml version="1.0" encoding="utf-8"?>
<formControlPr xmlns="http://schemas.microsoft.com/office/spreadsheetml/2009/9/main" objectType="Drop" dropLines="3" dropStyle="combo" dx="22" fmlaLink="$I$11" fmlaRange="$AK$10:$AK$12" noThreeD="1" sel="1" val="0"/>
</file>

<file path=xl/ctrlProps/ctrlProp4.xml><?xml version="1.0" encoding="utf-8"?>
<formControlPr xmlns="http://schemas.microsoft.com/office/spreadsheetml/2009/9/main" objectType="Drop" dropLines="1" dropStyle="combo" dx="22" fmlaLink="$I$12" fmlaRange="$AL$9" noThreeD="1" sel="1" val="0"/>
</file>

<file path=xl/ctrlProps/ctrlProp5.xml><?xml version="1.0" encoding="utf-8"?>
<formControlPr xmlns="http://schemas.microsoft.com/office/spreadsheetml/2009/9/main" objectType="Drop" dropLines="3" dropStyle="combo" dx="22" fmlaLink="$I$11" fmlaRange="$W$14:$W$16" noThreeD="1" sel="1" val="0"/>
</file>

<file path=xl/ctrlProps/ctrlProp6.xml><?xml version="1.0" encoding="utf-8"?>
<formControlPr xmlns="http://schemas.microsoft.com/office/spreadsheetml/2009/9/main" objectType="Drop" dropLines="4" dropStyle="combo" dx="22" fmlaLink="$I$12" fmlaRange="$X$10:$X$13" noThreeD="1" sel="1" val="0"/>
</file>

<file path=xl/ctrlProps/ctrlProp7.xml><?xml version="1.0" encoding="utf-8"?>
<formControlPr xmlns="http://schemas.microsoft.com/office/spreadsheetml/2009/9/main" objectType="Drop" dropLines="3" dropStyle="combo" dx="22" fmlaLink="$I$11" fmlaRange="$W$14:$W$16" noThreeD="1" sel="1" val="0"/>
</file>

<file path=xl/ctrlProps/ctrlProp8.xml><?xml version="1.0" encoding="utf-8"?>
<formControlPr xmlns="http://schemas.microsoft.com/office/spreadsheetml/2009/9/main" objectType="Drop" dropLines="4" dropStyle="combo" dx="22" fmlaLink="$I$12" fmlaRange="$X$10:$X$1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200025</xdr:rowOff>
        </xdr:from>
        <xdr:to>
          <xdr:col>9</xdr:col>
          <xdr:colOff>0</xdr:colOff>
          <xdr:row>11</xdr:row>
          <xdr:rowOff>9525</xdr:rowOff>
        </xdr:to>
        <xdr:sp macro="" textlink="">
          <xdr:nvSpPr>
            <xdr:cNvPr id="1028" name="Раскрыть 8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11</xdr:row>
          <xdr:rowOff>0</xdr:rowOff>
        </xdr:from>
        <xdr:to>
          <xdr:col>9</xdr:col>
          <xdr:colOff>609600</xdr:colOff>
          <xdr:row>11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22413</xdr:colOff>
      <xdr:row>0</xdr:row>
      <xdr:rowOff>0</xdr:rowOff>
    </xdr:from>
    <xdr:to>
      <xdr:col>6</xdr:col>
      <xdr:colOff>1</xdr:colOff>
      <xdr:row>5</xdr:row>
      <xdr:rowOff>154434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AB44458-36ED-4AB6-A490-CF9562C3E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1" y="0"/>
          <a:ext cx="3003176" cy="1353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9</xdr:row>
          <xdr:rowOff>209550</xdr:rowOff>
        </xdr:from>
        <xdr:to>
          <xdr:col>9</xdr:col>
          <xdr:colOff>9525</xdr:colOff>
          <xdr:row>11</xdr:row>
          <xdr:rowOff>19050</xdr:rowOff>
        </xdr:to>
        <xdr:sp macro="" textlink="">
          <xdr:nvSpPr>
            <xdr:cNvPr id="4097" name="Раскрыть 8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11</xdr:row>
          <xdr:rowOff>0</xdr:rowOff>
        </xdr:from>
        <xdr:to>
          <xdr:col>9</xdr:col>
          <xdr:colOff>609600</xdr:colOff>
          <xdr:row>11</xdr:row>
          <xdr:rowOff>200025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22412</xdr:colOff>
      <xdr:row>0</xdr:row>
      <xdr:rowOff>0</xdr:rowOff>
    </xdr:from>
    <xdr:to>
      <xdr:col>6</xdr:col>
      <xdr:colOff>0</xdr:colOff>
      <xdr:row>5</xdr:row>
      <xdr:rowOff>154434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95399A6-07B1-4C84-967F-F844A07D1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0" y="0"/>
          <a:ext cx="3003176" cy="1353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9</xdr:col>
          <xdr:colOff>9525</xdr:colOff>
          <xdr:row>11</xdr:row>
          <xdr:rowOff>0</xdr:rowOff>
        </xdr:to>
        <xdr:sp macro="" textlink="">
          <xdr:nvSpPr>
            <xdr:cNvPr id="2050" name="Раскрыть 8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</xdr:row>
          <xdr:rowOff>0</xdr:rowOff>
        </xdr:from>
        <xdr:to>
          <xdr:col>9</xdr:col>
          <xdr:colOff>590550</xdr:colOff>
          <xdr:row>11</xdr:row>
          <xdr:rowOff>200025</xdr:rowOff>
        </xdr:to>
        <xdr:sp macro="" textlink="">
          <xdr:nvSpPr>
            <xdr:cNvPr id="2051" name="Раскрыть 8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22411</xdr:colOff>
      <xdr:row>0</xdr:row>
      <xdr:rowOff>0</xdr:rowOff>
    </xdr:from>
    <xdr:to>
      <xdr:col>5</xdr:col>
      <xdr:colOff>605117</xdr:colOff>
      <xdr:row>5</xdr:row>
      <xdr:rowOff>154434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A9ECE6F-76AB-43E4-8136-8E9DEE7EC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29" y="0"/>
          <a:ext cx="3003176" cy="1353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9</xdr:col>
          <xdr:colOff>9525</xdr:colOff>
          <xdr:row>11</xdr:row>
          <xdr:rowOff>0</xdr:rowOff>
        </xdr:to>
        <xdr:sp macro="" textlink="">
          <xdr:nvSpPr>
            <xdr:cNvPr id="3073" name="Раскрыть 8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</xdr:row>
          <xdr:rowOff>0</xdr:rowOff>
        </xdr:from>
        <xdr:to>
          <xdr:col>9</xdr:col>
          <xdr:colOff>600075</xdr:colOff>
          <xdr:row>11</xdr:row>
          <xdr:rowOff>200025</xdr:rowOff>
        </xdr:to>
        <xdr:sp macro="" textlink="">
          <xdr:nvSpPr>
            <xdr:cNvPr id="3074" name="Раскрыть 8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22412</xdr:colOff>
      <xdr:row>0</xdr:row>
      <xdr:rowOff>0</xdr:rowOff>
    </xdr:from>
    <xdr:to>
      <xdr:col>6</xdr:col>
      <xdr:colOff>0</xdr:colOff>
      <xdr:row>5</xdr:row>
      <xdr:rowOff>154434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1BCB404-B2A2-4BE8-9EA7-EB728F1DF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0" y="0"/>
          <a:ext cx="3003176" cy="135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G116"/>
  <sheetViews>
    <sheetView tabSelected="1" zoomScale="85" zoomScaleNormal="85" workbookViewId="0">
      <selection activeCell="C7" sqref="C7"/>
    </sheetView>
  </sheetViews>
  <sheetFormatPr defaultRowHeight="15" x14ac:dyDescent="0.25"/>
  <cols>
    <col min="31" max="36" width="8.85546875" customWidth="1"/>
    <col min="37" max="68" width="8.85546875" hidden="1" customWidth="1"/>
    <col min="69" max="163" width="9.140625" hidden="1" customWidth="1"/>
    <col min="164" max="164" width="9.140625" customWidth="1"/>
  </cols>
  <sheetData>
    <row r="4" spans="1:163" ht="34.5" x14ac:dyDescent="0.45">
      <c r="D4" s="98"/>
      <c r="G4" s="1"/>
      <c r="H4" s="1"/>
    </row>
    <row r="7" spans="1:163" ht="33" x14ac:dyDescent="0.45">
      <c r="A7" s="26"/>
      <c r="B7" s="26"/>
      <c r="C7" s="26"/>
      <c r="D7" s="26"/>
      <c r="E7" s="2"/>
      <c r="F7" s="133" t="s">
        <v>19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63" ht="15.75" thickBot="1" x14ac:dyDescent="0.3">
      <c r="A8" s="27"/>
      <c r="B8" s="27"/>
      <c r="C8" s="27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163" ht="16.5" thickBot="1" x14ac:dyDescent="0.3">
      <c r="A9" s="2"/>
      <c r="B9" s="2"/>
      <c r="C9" s="2"/>
      <c r="D9" s="2"/>
      <c r="E9" s="2"/>
      <c r="F9" s="134" t="s">
        <v>0</v>
      </c>
      <c r="G9" s="135"/>
      <c r="H9" s="135"/>
      <c r="I9" s="135"/>
      <c r="J9" s="135"/>
      <c r="K9" s="135"/>
      <c r="L9" s="135"/>
      <c r="M9" s="13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L9" t="s">
        <v>28</v>
      </c>
    </row>
    <row r="10" spans="1:163" ht="16.5" thickBot="1" x14ac:dyDescent="0.3">
      <c r="A10" s="137" t="s">
        <v>4</v>
      </c>
      <c r="B10" s="137"/>
      <c r="C10" s="137"/>
      <c r="D10" s="137"/>
      <c r="E10" s="2"/>
      <c r="F10" s="138" t="s">
        <v>1</v>
      </c>
      <c r="G10" s="139"/>
      <c r="H10" s="139"/>
      <c r="I10" s="84"/>
      <c r="J10" s="85" t="s">
        <v>2</v>
      </c>
      <c r="K10" s="86" t="s">
        <v>3</v>
      </c>
      <c r="L10" s="84"/>
      <c r="M10" s="87" t="s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K10" t="s">
        <v>22</v>
      </c>
      <c r="AL10" t="s">
        <v>29</v>
      </c>
    </row>
    <row r="11" spans="1:163" ht="16.5" thickBot="1" x14ac:dyDescent="0.3">
      <c r="A11" s="28" t="s">
        <v>15</v>
      </c>
      <c r="B11" s="28" t="s">
        <v>16</v>
      </c>
      <c r="C11" s="28" t="s">
        <v>17</v>
      </c>
      <c r="D11" s="28" t="s">
        <v>5</v>
      </c>
      <c r="E11" s="2"/>
      <c r="F11" s="119" t="s">
        <v>20</v>
      </c>
      <c r="G11" s="120"/>
      <c r="H11" s="121"/>
      <c r="I11" s="66">
        <v>1</v>
      </c>
      <c r="J11" s="49" t="s">
        <v>21</v>
      </c>
      <c r="K11" s="88"/>
      <c r="L11" s="49"/>
      <c r="M11" s="5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K11">
        <v>300</v>
      </c>
      <c r="AL11" t="s">
        <v>30</v>
      </c>
    </row>
    <row r="12" spans="1:163" ht="16.5" thickBot="1" x14ac:dyDescent="0.3">
      <c r="A12" s="29">
        <v>95</v>
      </c>
      <c r="B12" s="29">
        <v>85</v>
      </c>
      <c r="C12" s="29">
        <v>20</v>
      </c>
      <c r="D12" s="30">
        <f>(($A$12+$B$12)/2)-$C$12</f>
        <v>70</v>
      </c>
      <c r="E12" s="2"/>
      <c r="F12" s="122" t="s">
        <v>27</v>
      </c>
      <c r="G12" s="123"/>
      <c r="H12" s="123"/>
      <c r="I12" s="100">
        <v>1</v>
      </c>
      <c r="J12" s="89"/>
      <c r="K12" s="89"/>
      <c r="L12" s="89"/>
      <c r="M12" s="9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K12">
        <v>400</v>
      </c>
      <c r="AL12" t="s">
        <v>31</v>
      </c>
    </row>
    <row r="13" spans="1:163" ht="15.75" thickBot="1" x14ac:dyDescent="0.3">
      <c r="A13" s="2"/>
      <c r="B13" s="2"/>
      <c r="D13" s="2"/>
      <c r="F13" s="2"/>
      <c r="H13" s="2"/>
      <c r="J13" s="2"/>
      <c r="L13" s="2"/>
      <c r="N13" s="2"/>
      <c r="P13" s="2"/>
      <c r="R13" s="2"/>
      <c r="T13" s="2"/>
      <c r="V13" s="2"/>
      <c r="X13" s="2"/>
      <c r="Z13" s="2"/>
      <c r="AB13" s="2"/>
      <c r="AC13" s="2"/>
      <c r="AD13" s="2"/>
      <c r="AK13">
        <v>500</v>
      </c>
    </row>
    <row r="14" spans="1:163" ht="15" customHeight="1" thickBot="1" x14ac:dyDescent="0.3">
      <c r="A14" s="48"/>
      <c r="B14" s="126" t="s">
        <v>6</v>
      </c>
      <c r="C14" s="127"/>
      <c r="D14" s="127"/>
      <c r="E14" s="128"/>
      <c r="F14" s="126" t="s">
        <v>7</v>
      </c>
      <c r="G14" s="127"/>
      <c r="H14" s="127"/>
      <c r="I14" s="128"/>
      <c r="J14" s="126" t="s">
        <v>8</v>
      </c>
      <c r="K14" s="127"/>
      <c r="L14" s="127"/>
      <c r="M14" s="128"/>
      <c r="N14" s="126" t="s">
        <v>9</v>
      </c>
      <c r="O14" s="127"/>
      <c r="P14" s="127"/>
      <c r="Q14" s="128"/>
      <c r="R14" s="126" t="s">
        <v>10</v>
      </c>
      <c r="S14" s="127"/>
      <c r="T14" s="127"/>
      <c r="U14" s="128"/>
      <c r="V14" s="126" t="s">
        <v>11</v>
      </c>
      <c r="W14" s="127"/>
      <c r="X14" s="127"/>
      <c r="Y14" s="128"/>
      <c r="Z14" s="126" t="s">
        <v>12</v>
      </c>
      <c r="AA14" s="127"/>
      <c r="AB14" s="127"/>
      <c r="AC14" s="128"/>
      <c r="AD14" s="3"/>
      <c r="AK14">
        <v>600</v>
      </c>
      <c r="CA14" s="124" t="s">
        <v>28</v>
      </c>
      <c r="CB14" s="124"/>
      <c r="CC14" s="124"/>
      <c r="CD14" s="124"/>
      <c r="CE14" s="124"/>
      <c r="CF14" s="124"/>
      <c r="CG14" s="124"/>
      <c r="CX14" s="48"/>
      <c r="CY14" s="126" t="s">
        <v>6</v>
      </c>
      <c r="CZ14" s="127"/>
      <c r="DA14" s="127"/>
      <c r="DB14" s="128"/>
      <c r="DC14" s="126" t="s">
        <v>7</v>
      </c>
      <c r="DD14" s="127"/>
      <c r="DE14" s="127"/>
      <c r="DF14" s="128"/>
      <c r="DG14" s="126" t="s">
        <v>8</v>
      </c>
      <c r="DH14" s="127"/>
      <c r="DI14" s="127"/>
      <c r="DJ14" s="128"/>
      <c r="DK14" s="126" t="s">
        <v>9</v>
      </c>
      <c r="DL14" s="127"/>
      <c r="DM14" s="127"/>
      <c r="DN14" s="128"/>
      <c r="DO14" s="126" t="s">
        <v>10</v>
      </c>
      <c r="DP14" s="127"/>
      <c r="DQ14" s="127"/>
      <c r="DR14" s="128"/>
      <c r="DS14" s="126" t="s">
        <v>11</v>
      </c>
      <c r="DT14" s="127"/>
      <c r="DU14" s="127"/>
      <c r="DV14" s="128"/>
      <c r="DW14" s="126" t="s">
        <v>12</v>
      </c>
      <c r="DX14" s="127"/>
      <c r="DY14" s="127"/>
      <c r="DZ14" s="128"/>
      <c r="EA14" s="3"/>
    </row>
    <row r="15" spans="1:163" ht="15" customHeight="1" thickBot="1" x14ac:dyDescent="0.3">
      <c r="A15" s="129" t="s">
        <v>13</v>
      </c>
      <c r="B15" s="130" t="s">
        <v>14</v>
      </c>
      <c r="C15" s="131"/>
      <c r="D15" s="131"/>
      <c r="E15" s="132"/>
      <c r="F15" s="130" t="s">
        <v>14</v>
      </c>
      <c r="G15" s="131"/>
      <c r="H15" s="131"/>
      <c r="I15" s="132"/>
      <c r="J15" s="130" t="s">
        <v>14</v>
      </c>
      <c r="K15" s="131"/>
      <c r="L15" s="131"/>
      <c r="M15" s="132"/>
      <c r="N15" s="130" t="s">
        <v>14</v>
      </c>
      <c r="O15" s="131"/>
      <c r="P15" s="131"/>
      <c r="Q15" s="132"/>
      <c r="R15" s="130" t="s">
        <v>14</v>
      </c>
      <c r="S15" s="131"/>
      <c r="T15" s="131"/>
      <c r="U15" s="132"/>
      <c r="V15" s="130" t="s">
        <v>14</v>
      </c>
      <c r="W15" s="131"/>
      <c r="X15" s="131"/>
      <c r="Y15" s="132"/>
      <c r="Z15" s="130" t="s">
        <v>14</v>
      </c>
      <c r="AA15" s="131"/>
      <c r="AB15" s="131"/>
      <c r="AC15" s="132"/>
      <c r="AD15" s="125" t="s">
        <v>13</v>
      </c>
      <c r="AL15" s="31"/>
      <c r="AM15" s="115" t="s">
        <v>14</v>
      </c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8" t="s">
        <v>13</v>
      </c>
      <c r="BR15" s="31"/>
      <c r="BS15" s="115" t="s">
        <v>14</v>
      </c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7"/>
      <c r="CU15" s="118" t="s">
        <v>13</v>
      </c>
      <c r="CX15" s="129" t="s">
        <v>13</v>
      </c>
      <c r="CY15" s="130" t="s">
        <v>14</v>
      </c>
      <c r="CZ15" s="131"/>
      <c r="DA15" s="131"/>
      <c r="DB15" s="132"/>
      <c r="DC15" s="130" t="s">
        <v>14</v>
      </c>
      <c r="DD15" s="131"/>
      <c r="DE15" s="131"/>
      <c r="DF15" s="132"/>
      <c r="DG15" s="130" t="s">
        <v>14</v>
      </c>
      <c r="DH15" s="131"/>
      <c r="DI15" s="131"/>
      <c r="DJ15" s="132"/>
      <c r="DK15" s="130" t="s">
        <v>14</v>
      </c>
      <c r="DL15" s="131"/>
      <c r="DM15" s="131"/>
      <c r="DN15" s="132"/>
      <c r="DO15" s="130" t="s">
        <v>14</v>
      </c>
      <c r="DP15" s="131"/>
      <c r="DQ15" s="131"/>
      <c r="DR15" s="132"/>
      <c r="DS15" s="130" t="s">
        <v>14</v>
      </c>
      <c r="DT15" s="131"/>
      <c r="DU15" s="131"/>
      <c r="DV15" s="132"/>
      <c r="DW15" s="130" t="s">
        <v>14</v>
      </c>
      <c r="DX15" s="131"/>
      <c r="DY15" s="131"/>
      <c r="DZ15" s="132"/>
      <c r="EA15" s="125" t="s">
        <v>13</v>
      </c>
      <c r="ED15" s="31"/>
      <c r="EE15" s="115" t="s">
        <v>14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7"/>
      <c r="FG15" s="118" t="s">
        <v>13</v>
      </c>
    </row>
    <row r="16" spans="1:163" ht="15.75" thickBot="1" x14ac:dyDescent="0.3">
      <c r="A16" s="118"/>
      <c r="B16" s="25">
        <v>300</v>
      </c>
      <c r="C16" s="97">
        <v>400</v>
      </c>
      <c r="D16" s="37">
        <v>500</v>
      </c>
      <c r="E16" s="41">
        <v>600</v>
      </c>
      <c r="F16" s="25">
        <v>300</v>
      </c>
      <c r="G16" s="36">
        <v>400</v>
      </c>
      <c r="H16" s="37">
        <v>500</v>
      </c>
      <c r="I16" s="41">
        <v>600</v>
      </c>
      <c r="J16" s="25">
        <v>300</v>
      </c>
      <c r="K16" s="36">
        <v>400</v>
      </c>
      <c r="L16" s="37">
        <v>500</v>
      </c>
      <c r="M16" s="41">
        <v>600</v>
      </c>
      <c r="N16" s="25">
        <v>300</v>
      </c>
      <c r="O16" s="36">
        <v>400</v>
      </c>
      <c r="P16" s="37">
        <v>500</v>
      </c>
      <c r="Q16" s="41">
        <v>600</v>
      </c>
      <c r="R16" s="25">
        <v>300</v>
      </c>
      <c r="S16" s="36">
        <v>400</v>
      </c>
      <c r="T16" s="37">
        <v>500</v>
      </c>
      <c r="U16" s="41">
        <v>600</v>
      </c>
      <c r="V16" s="25">
        <v>300</v>
      </c>
      <c r="W16" s="36">
        <v>400</v>
      </c>
      <c r="X16" s="37">
        <v>500</v>
      </c>
      <c r="Y16" s="41">
        <v>600</v>
      </c>
      <c r="Z16" s="25">
        <v>300</v>
      </c>
      <c r="AA16" s="36">
        <v>400</v>
      </c>
      <c r="AB16" s="37">
        <v>500</v>
      </c>
      <c r="AC16" s="41">
        <v>600</v>
      </c>
      <c r="AD16" s="118"/>
      <c r="AL16" s="32" t="s">
        <v>22</v>
      </c>
      <c r="AM16" s="63">
        <v>300</v>
      </c>
      <c r="AN16" s="63">
        <v>400</v>
      </c>
      <c r="AO16" s="64">
        <v>500</v>
      </c>
      <c r="AP16" s="64">
        <v>600</v>
      </c>
      <c r="AQ16" s="63">
        <v>300</v>
      </c>
      <c r="AR16" s="63">
        <v>400</v>
      </c>
      <c r="AS16" s="64">
        <v>500</v>
      </c>
      <c r="AT16" s="64">
        <v>600</v>
      </c>
      <c r="AU16" s="63">
        <v>300</v>
      </c>
      <c r="AV16" s="63">
        <v>400</v>
      </c>
      <c r="AW16" s="64">
        <v>500</v>
      </c>
      <c r="AX16" s="64">
        <v>600</v>
      </c>
      <c r="AY16" s="63">
        <v>300</v>
      </c>
      <c r="AZ16" s="63">
        <v>400</v>
      </c>
      <c r="BA16" s="64">
        <v>500</v>
      </c>
      <c r="BB16" s="64">
        <v>600</v>
      </c>
      <c r="BC16" s="63">
        <v>300</v>
      </c>
      <c r="BD16" s="63">
        <v>400</v>
      </c>
      <c r="BE16" s="64">
        <v>500</v>
      </c>
      <c r="BF16" s="64">
        <v>600</v>
      </c>
      <c r="BG16" s="63">
        <v>300</v>
      </c>
      <c r="BH16" s="63">
        <v>400</v>
      </c>
      <c r="BI16" s="64">
        <v>500</v>
      </c>
      <c r="BJ16" s="64">
        <v>600</v>
      </c>
      <c r="BK16" s="63">
        <v>300</v>
      </c>
      <c r="BL16" s="63">
        <v>400</v>
      </c>
      <c r="BM16" s="64">
        <v>500</v>
      </c>
      <c r="BN16" s="64">
        <v>600</v>
      </c>
      <c r="BO16" s="118"/>
      <c r="BR16" s="32" t="s">
        <v>22</v>
      </c>
      <c r="BS16" s="4">
        <v>300</v>
      </c>
      <c r="BT16" s="4">
        <v>400</v>
      </c>
      <c r="BU16" s="5">
        <v>500</v>
      </c>
      <c r="BV16" s="5">
        <v>600</v>
      </c>
      <c r="BW16" s="4">
        <v>300</v>
      </c>
      <c r="BX16" s="4">
        <v>400</v>
      </c>
      <c r="BY16" s="5">
        <v>500</v>
      </c>
      <c r="BZ16" s="5">
        <v>600</v>
      </c>
      <c r="CA16" s="4">
        <v>300</v>
      </c>
      <c r="CB16" s="4">
        <v>400</v>
      </c>
      <c r="CC16" s="5">
        <v>500</v>
      </c>
      <c r="CD16" s="5">
        <v>600</v>
      </c>
      <c r="CE16" s="4">
        <v>300</v>
      </c>
      <c r="CF16" s="4">
        <v>400</v>
      </c>
      <c r="CG16" s="5">
        <v>500</v>
      </c>
      <c r="CH16" s="5">
        <v>600</v>
      </c>
      <c r="CI16" s="4">
        <v>300</v>
      </c>
      <c r="CJ16" s="4">
        <v>400</v>
      </c>
      <c r="CK16" s="5">
        <v>500</v>
      </c>
      <c r="CL16" s="5">
        <v>600</v>
      </c>
      <c r="CM16" s="4">
        <v>300</v>
      </c>
      <c r="CN16" s="4">
        <v>400</v>
      </c>
      <c r="CO16" s="5">
        <v>500</v>
      </c>
      <c r="CP16" s="5">
        <v>600</v>
      </c>
      <c r="CQ16" s="4">
        <v>300</v>
      </c>
      <c r="CR16" s="4">
        <v>400</v>
      </c>
      <c r="CS16" s="5">
        <v>500</v>
      </c>
      <c r="CT16" s="5">
        <v>600</v>
      </c>
      <c r="CU16" s="118"/>
      <c r="CX16" s="118"/>
      <c r="CY16" s="25">
        <v>300</v>
      </c>
      <c r="CZ16" s="36">
        <v>400</v>
      </c>
      <c r="DA16" s="37">
        <v>500</v>
      </c>
      <c r="DB16" s="41">
        <v>600</v>
      </c>
      <c r="DC16" s="25">
        <v>300</v>
      </c>
      <c r="DD16" s="36">
        <v>400</v>
      </c>
      <c r="DE16" s="37">
        <v>500</v>
      </c>
      <c r="DF16" s="41">
        <v>600</v>
      </c>
      <c r="DG16" s="25">
        <v>300</v>
      </c>
      <c r="DH16" s="36">
        <v>400</v>
      </c>
      <c r="DI16" s="37">
        <v>500</v>
      </c>
      <c r="DJ16" s="41">
        <v>600</v>
      </c>
      <c r="DK16" s="25">
        <v>300</v>
      </c>
      <c r="DL16" s="36">
        <v>400</v>
      </c>
      <c r="DM16" s="37">
        <v>500</v>
      </c>
      <c r="DN16" s="41">
        <v>600</v>
      </c>
      <c r="DO16" s="25">
        <v>300</v>
      </c>
      <c r="DP16" s="36">
        <v>400</v>
      </c>
      <c r="DQ16" s="37">
        <v>500</v>
      </c>
      <c r="DR16" s="41">
        <v>600</v>
      </c>
      <c r="DS16" s="25">
        <v>300</v>
      </c>
      <c r="DT16" s="36">
        <v>400</v>
      </c>
      <c r="DU16" s="37">
        <v>500</v>
      </c>
      <c r="DV16" s="41">
        <v>600</v>
      </c>
      <c r="DW16" s="25">
        <v>300</v>
      </c>
      <c r="DX16" s="36">
        <v>400</v>
      </c>
      <c r="DY16" s="37">
        <v>500</v>
      </c>
      <c r="DZ16" s="41">
        <v>600</v>
      </c>
      <c r="EA16" s="118"/>
      <c r="ED16" s="32" t="s">
        <v>22</v>
      </c>
      <c r="EE16" s="4">
        <v>300</v>
      </c>
      <c r="EF16" s="4">
        <v>400</v>
      </c>
      <c r="EG16" s="5">
        <v>500</v>
      </c>
      <c r="EH16" s="5">
        <v>600</v>
      </c>
      <c r="EI16" s="4">
        <v>300</v>
      </c>
      <c r="EJ16" s="4">
        <v>400</v>
      </c>
      <c r="EK16" s="5">
        <v>500</v>
      </c>
      <c r="EL16" s="5">
        <v>600</v>
      </c>
      <c r="EM16" s="4">
        <v>300</v>
      </c>
      <c r="EN16" s="4">
        <v>400</v>
      </c>
      <c r="EO16" s="5">
        <v>500</v>
      </c>
      <c r="EP16" s="5">
        <v>600</v>
      </c>
      <c r="EQ16" s="4">
        <v>300</v>
      </c>
      <c r="ER16" s="4">
        <v>400</v>
      </c>
      <c r="ES16" s="5">
        <v>500</v>
      </c>
      <c r="ET16" s="5">
        <v>600</v>
      </c>
      <c r="EU16" s="4">
        <v>300</v>
      </c>
      <c r="EV16" s="4">
        <v>400</v>
      </c>
      <c r="EW16" s="5">
        <v>500</v>
      </c>
      <c r="EX16" s="5">
        <v>600</v>
      </c>
      <c r="EY16" s="4">
        <v>300</v>
      </c>
      <c r="EZ16" s="4">
        <v>400</v>
      </c>
      <c r="FA16" s="5">
        <v>500</v>
      </c>
      <c r="FB16" s="5">
        <v>600</v>
      </c>
      <c r="FC16" s="4">
        <v>300</v>
      </c>
      <c r="FD16" s="4">
        <v>400</v>
      </c>
      <c r="FE16" s="5">
        <v>500</v>
      </c>
      <c r="FF16" s="5">
        <v>600</v>
      </c>
      <c r="FG16" s="118"/>
    </row>
    <row r="17" spans="1:163" ht="15.75" thickBot="1" x14ac:dyDescent="0.3">
      <c r="A17" s="17">
        <v>400</v>
      </c>
      <c r="B17" s="20">
        <f>VLOOKUP($I$12,$AK$17:$BN$20,3,0)</f>
        <v>251.124</v>
      </c>
      <c r="C17" s="33">
        <f>VLOOKUP($I$12,$AK$17:$BN$20,4,0)</f>
        <v>309.41566666666665</v>
      </c>
      <c r="D17" s="38">
        <f>VLOOKUP($I$12,$AK$17:$BN$20,5,0)</f>
        <v>367.70733333333334</v>
      </c>
      <c r="E17" s="42">
        <f>VLOOKUP($I$12,$AK$17:$BN$20,6,0)</f>
        <v>438.77897000000002</v>
      </c>
      <c r="F17" s="23">
        <f>VLOOKUP($I$12,$AK$17:$BN$20,7,0)</f>
        <v>353.23066666666671</v>
      </c>
      <c r="G17" s="33">
        <f>VLOOKUP($I$12,$AK$17:$BN$20,8,0)</f>
        <v>448.02961904761906</v>
      </c>
      <c r="H17" s="38">
        <f>VLOOKUP($I$12,$AK$17:$BN$20,9,0)</f>
        <v>542.82857142857142</v>
      </c>
      <c r="I17" s="45">
        <f>VLOOKUP($I$12,$AK$17:$BN$20,10,0)</f>
        <v>637.62752380952384</v>
      </c>
      <c r="J17" s="20">
        <f>VLOOKUP($I$12,$AK$17:$BN$20,11,0)</f>
        <v>404.58763636363642</v>
      </c>
      <c r="K17" s="33">
        <f>VLOOKUP($I$12,$AK$17:$BN$20,12,0)</f>
        <v>496.62210389610397</v>
      </c>
      <c r="L17" s="38">
        <f>VLOOKUP($I$12,$AK$17:$BN$20,13,0)</f>
        <v>588.65657142857151</v>
      </c>
      <c r="M17" s="42">
        <f>VLOOKUP($I$12,$AK$17:$BN$20,14,0)</f>
        <v>680.69103896103911</v>
      </c>
      <c r="N17" s="23">
        <f>VLOOKUP($I$12,$AK$17:$BN$20,15,0)</f>
        <v>490.96</v>
      </c>
      <c r="O17" s="33">
        <f>VLOOKUP($I$12,$AK$17:$BN$20,16,0)</f>
        <v>626.42484000000002</v>
      </c>
      <c r="P17" s="38">
        <f>VLOOKUP($I$12,$AK$17:$BN$20,17,0)</f>
        <v>737.32400000000007</v>
      </c>
      <c r="Q17" s="45">
        <f>VLOOKUP($I$12,$AK$17:$BN$20,18,0)</f>
        <v>860.50600000000009</v>
      </c>
      <c r="R17" s="20">
        <f>VLOOKUP($I$12,$AK$17:$BN$20,19,0)</f>
        <v>620.53333333333342</v>
      </c>
      <c r="S17" s="33">
        <f>VLOOKUP($I$12,$AK$17:$BN$20,20,0)</f>
        <v>773.1160000000001</v>
      </c>
      <c r="T17" s="38">
        <f>VLOOKUP($I$12,$AK$17:$BN$20,21,0)</f>
        <v>925.69866666666678</v>
      </c>
      <c r="U17" s="42">
        <f>VLOOKUP($I$12,$AK$17:$BN$20,22,0)</f>
        <v>1067.4985200000001</v>
      </c>
      <c r="V17" s="23">
        <f>VLOOKUP($I$12,$AK$17:$BN$20,23,0)</f>
        <v>582.01200000000006</v>
      </c>
      <c r="W17" s="33">
        <f>VLOOKUP($I$12,$AK$17:$BN$20,24,0)</f>
        <v>729.42240000000004</v>
      </c>
      <c r="X17" s="38">
        <f>VLOOKUP($I$12,$AK$17:$BN$20,25,0)</f>
        <v>876.83280000000002</v>
      </c>
      <c r="Y17" s="42">
        <f>VLOOKUP($I$12,$AK$17:$BN$20,26,0)</f>
        <v>1024.2431999999999</v>
      </c>
      <c r="Z17" s="20">
        <f>VLOOKUP($I$12,$AK$17:$BN$20,27,0)</f>
        <v>858.67680000000007</v>
      </c>
      <c r="AA17" s="33">
        <f>VLOOKUP($I$12,$AK$17:$BN$20,28,0)</f>
        <v>1081.6284000000001</v>
      </c>
      <c r="AB17" s="38">
        <f>VLOOKUP($I$12,$AK$17:$BN$20,29,0)</f>
        <v>1304.58</v>
      </c>
      <c r="AC17" s="42">
        <f>VLOOKUP($I$12,$AK$17:$BN$20,30,0)</f>
        <v>1481.7056519999999</v>
      </c>
      <c r="AD17" s="18">
        <v>400</v>
      </c>
      <c r="AK17">
        <v>1</v>
      </c>
      <c r="AL17" s="17">
        <v>400</v>
      </c>
      <c r="AM17" s="92">
        <f>BS17</f>
        <v>251.124</v>
      </c>
      <c r="AN17" s="92">
        <f t="shared" ref="AN17:BN17" si="0">BT17</f>
        <v>309.41566666666665</v>
      </c>
      <c r="AO17" s="92">
        <f t="shared" si="0"/>
        <v>367.70733333333334</v>
      </c>
      <c r="AP17" s="92">
        <f t="shared" si="0"/>
        <v>438.77897000000002</v>
      </c>
      <c r="AQ17" s="92">
        <f t="shared" si="0"/>
        <v>353.23066666666671</v>
      </c>
      <c r="AR17" s="92">
        <f t="shared" si="0"/>
        <v>448.02961904761906</v>
      </c>
      <c r="AS17" s="92">
        <f t="shared" si="0"/>
        <v>542.82857142857142</v>
      </c>
      <c r="AT17" s="92">
        <f t="shared" si="0"/>
        <v>637.62752380952384</v>
      </c>
      <c r="AU17" s="92">
        <f t="shared" si="0"/>
        <v>404.58763636363642</v>
      </c>
      <c r="AV17" s="92">
        <f t="shared" si="0"/>
        <v>496.62210389610397</v>
      </c>
      <c r="AW17" s="92">
        <f t="shared" si="0"/>
        <v>588.65657142857151</v>
      </c>
      <c r="AX17" s="92">
        <f t="shared" si="0"/>
        <v>680.69103896103911</v>
      </c>
      <c r="AY17" s="92">
        <f t="shared" si="0"/>
        <v>490.96</v>
      </c>
      <c r="AZ17" s="92">
        <f t="shared" si="0"/>
        <v>626.42484000000002</v>
      </c>
      <c r="BA17" s="92">
        <f t="shared" si="0"/>
        <v>737.32400000000007</v>
      </c>
      <c r="BB17" s="92">
        <f t="shared" si="0"/>
        <v>860.50600000000009</v>
      </c>
      <c r="BC17" s="92">
        <f t="shared" si="0"/>
        <v>620.53333333333342</v>
      </c>
      <c r="BD17" s="92">
        <f t="shared" si="0"/>
        <v>773.1160000000001</v>
      </c>
      <c r="BE17" s="92">
        <f t="shared" si="0"/>
        <v>925.69866666666678</v>
      </c>
      <c r="BF17" s="92">
        <f t="shared" si="0"/>
        <v>1067.4985200000001</v>
      </c>
      <c r="BG17" s="92">
        <f t="shared" si="0"/>
        <v>582.01200000000006</v>
      </c>
      <c r="BH17" s="92">
        <f t="shared" si="0"/>
        <v>729.42240000000004</v>
      </c>
      <c r="BI17" s="92">
        <f t="shared" si="0"/>
        <v>876.83280000000002</v>
      </c>
      <c r="BJ17" s="92">
        <f t="shared" si="0"/>
        <v>1024.2431999999999</v>
      </c>
      <c r="BK17" s="92">
        <f t="shared" si="0"/>
        <v>858.67680000000007</v>
      </c>
      <c r="BL17" s="92">
        <f t="shared" si="0"/>
        <v>1081.6284000000001</v>
      </c>
      <c r="BM17" s="92">
        <f t="shared" si="0"/>
        <v>1304.58</v>
      </c>
      <c r="BN17" s="92">
        <f t="shared" si="0"/>
        <v>1481.7056519999999</v>
      </c>
      <c r="BO17" s="18">
        <v>400</v>
      </c>
      <c r="BR17" s="6">
        <v>400</v>
      </c>
      <c r="BS17" s="7">
        <f>CY17</f>
        <v>251.124</v>
      </c>
      <c r="BT17" s="7">
        <f t="shared" ref="BT17:CT26" si="1">CZ17</f>
        <v>309.41566666666665</v>
      </c>
      <c r="BU17" s="7">
        <f t="shared" si="1"/>
        <v>367.70733333333334</v>
      </c>
      <c r="BV17" s="7">
        <f t="shared" si="1"/>
        <v>438.77897000000002</v>
      </c>
      <c r="BW17" s="7">
        <f t="shared" si="1"/>
        <v>353.23066666666671</v>
      </c>
      <c r="BX17" s="7">
        <f t="shared" si="1"/>
        <v>448.02961904761906</v>
      </c>
      <c r="BY17" s="7">
        <f t="shared" si="1"/>
        <v>542.82857142857142</v>
      </c>
      <c r="BZ17" s="7">
        <f t="shared" si="1"/>
        <v>637.62752380952384</v>
      </c>
      <c r="CA17" s="7">
        <f t="shared" si="1"/>
        <v>404.58763636363642</v>
      </c>
      <c r="CB17" s="7">
        <f t="shared" si="1"/>
        <v>496.62210389610397</v>
      </c>
      <c r="CC17" s="7">
        <f t="shared" si="1"/>
        <v>588.65657142857151</v>
      </c>
      <c r="CD17" s="7">
        <f t="shared" si="1"/>
        <v>680.69103896103911</v>
      </c>
      <c r="CE17" s="7">
        <f t="shared" si="1"/>
        <v>490.96</v>
      </c>
      <c r="CF17" s="7">
        <f t="shared" si="1"/>
        <v>626.42484000000002</v>
      </c>
      <c r="CG17" s="7">
        <f t="shared" si="1"/>
        <v>737.32400000000007</v>
      </c>
      <c r="CH17" s="7">
        <f t="shared" si="1"/>
        <v>860.50600000000009</v>
      </c>
      <c r="CI17" s="7">
        <f t="shared" si="1"/>
        <v>620.53333333333342</v>
      </c>
      <c r="CJ17" s="7">
        <f t="shared" si="1"/>
        <v>773.1160000000001</v>
      </c>
      <c r="CK17" s="7">
        <f t="shared" si="1"/>
        <v>925.69866666666678</v>
      </c>
      <c r="CL17" s="7">
        <f t="shared" si="1"/>
        <v>1067.4985200000001</v>
      </c>
      <c r="CM17" s="7">
        <f t="shared" si="1"/>
        <v>582.01200000000006</v>
      </c>
      <c r="CN17" s="7">
        <f t="shared" si="1"/>
        <v>729.42240000000004</v>
      </c>
      <c r="CO17" s="7">
        <f t="shared" si="1"/>
        <v>876.83280000000002</v>
      </c>
      <c r="CP17" s="7">
        <f t="shared" si="1"/>
        <v>1024.2431999999999</v>
      </c>
      <c r="CQ17" s="7">
        <f t="shared" si="1"/>
        <v>858.67680000000007</v>
      </c>
      <c r="CR17" s="7">
        <f t="shared" si="1"/>
        <v>1081.6284000000001</v>
      </c>
      <c r="CS17" s="7">
        <f t="shared" si="1"/>
        <v>1304.58</v>
      </c>
      <c r="CT17" s="7">
        <f t="shared" si="1"/>
        <v>1481.7056519999999</v>
      </c>
      <c r="CU17" s="6">
        <v>400</v>
      </c>
      <c r="CX17" s="17">
        <v>400</v>
      </c>
      <c r="CY17" s="20">
        <f>EE17*($D$12/70)^(1+0.26)</f>
        <v>251.124</v>
      </c>
      <c r="CZ17" s="33">
        <f>EF17*($D$12/70)^(1+0.29)</f>
        <v>309.41566666666665</v>
      </c>
      <c r="DA17" s="38">
        <f>EG17*($D$12/70)^(1+0.26)</f>
        <v>367.70733333333334</v>
      </c>
      <c r="DB17" s="42">
        <f>EH17*($D$12/70)^(1+0.29)</f>
        <v>438.77897000000002</v>
      </c>
      <c r="DC17" s="20">
        <f>EI17*($D$12/70)^(1+0.26)</f>
        <v>353.23066666666671</v>
      </c>
      <c r="DD17" s="33">
        <f>EJ17*($D$12/70)^(1+0.27)</f>
        <v>448.02961904761906</v>
      </c>
      <c r="DE17" s="38">
        <f>EK17*($D$12/70)^(1+0.3)</f>
        <v>542.82857142857142</v>
      </c>
      <c r="DF17" s="42">
        <f>EL17*($D$12/70)^(1+0.26)</f>
        <v>637.62752380952384</v>
      </c>
      <c r="DG17" s="20">
        <f>EM17*($D$12/70)^(1+0.28)</f>
        <v>404.58763636363642</v>
      </c>
      <c r="DH17" s="33">
        <f>EN17*($D$12/70)^(1+0.27)</f>
        <v>496.62210389610397</v>
      </c>
      <c r="DI17" s="38">
        <f>EO17*($D$12/70)^(1+0.28)</f>
        <v>588.65657142857151</v>
      </c>
      <c r="DJ17" s="45">
        <f>EP17*($D$12/70)^(1+0.29)</f>
        <v>680.69103896103911</v>
      </c>
      <c r="DK17" s="20">
        <f>EQ17*($D$12/70)^(1+0.3)</f>
        <v>490.96</v>
      </c>
      <c r="DL17" s="33">
        <f>ER17*($D$12/70)^(1+0.26)</f>
        <v>626.42484000000002</v>
      </c>
      <c r="DM17" s="38">
        <f>ES17*($D$12/70)^(1+0.3)</f>
        <v>737.32400000000007</v>
      </c>
      <c r="DN17" s="42">
        <f>ET17*($D$12/70)^(1+0.28)</f>
        <v>860.50600000000009</v>
      </c>
      <c r="DO17" s="23">
        <f>EU17*($D$12/70)^(1+0.3)</f>
        <v>620.53333333333342</v>
      </c>
      <c r="DP17" s="33">
        <f>EV17*($D$12/70)^(1+0.25)</f>
        <v>773.1160000000001</v>
      </c>
      <c r="DQ17" s="38">
        <f>EW17*($D$12/70)^(1+0.3)</f>
        <v>925.69866666666678</v>
      </c>
      <c r="DR17" s="45">
        <f>EX17*($D$12/70)^(1+0.26)</f>
        <v>1067.4985200000001</v>
      </c>
      <c r="DS17" s="20">
        <f>EY17*($D$12/70)^(1+0.3)</f>
        <v>582.01200000000006</v>
      </c>
      <c r="DT17" s="33">
        <f>EZ17*($D$12/70)^(1+0.26)</f>
        <v>729.42240000000004</v>
      </c>
      <c r="DU17" s="38">
        <f>FA17*($D$12/70)^(1+0.3)</f>
        <v>876.83280000000002</v>
      </c>
      <c r="DV17" s="42">
        <f>FB17*($D$12/70)^(1+0.29)</f>
        <v>1024.2431999999999</v>
      </c>
      <c r="DW17" s="23">
        <f>FC17*($D$12/70)^(1+0.3)</f>
        <v>858.67680000000007</v>
      </c>
      <c r="DX17" s="33">
        <f>FD17*($D$12/70)^(1+0.27)</f>
        <v>1081.6284000000001</v>
      </c>
      <c r="DY17" s="38">
        <f>FE17*($D$12/70)^(1+0.3)</f>
        <v>1304.58</v>
      </c>
      <c r="DZ17" s="42">
        <f>FF17*($D$12/70)^(1+0.27)</f>
        <v>1481.7056519999999</v>
      </c>
      <c r="EA17" s="18">
        <v>400</v>
      </c>
      <c r="ED17" s="6">
        <v>400</v>
      </c>
      <c r="EE17" s="7">
        <v>251.124</v>
      </c>
      <c r="EF17" s="7">
        <v>309.41566666666665</v>
      </c>
      <c r="EG17" s="7">
        <v>367.70733333333334</v>
      </c>
      <c r="EH17" s="8">
        <v>438.77897000000002</v>
      </c>
      <c r="EI17" s="7">
        <v>353.23066666666671</v>
      </c>
      <c r="EJ17" s="7">
        <v>448.02961904761906</v>
      </c>
      <c r="EK17" s="7">
        <v>542.82857142857142</v>
      </c>
      <c r="EL17" s="8">
        <v>637.62752380952384</v>
      </c>
      <c r="EM17" s="7">
        <v>404.58763636363642</v>
      </c>
      <c r="EN17" s="7">
        <v>496.62210389610397</v>
      </c>
      <c r="EO17" s="7">
        <v>588.65657142857151</v>
      </c>
      <c r="EP17" s="8">
        <v>680.69103896103911</v>
      </c>
      <c r="EQ17" s="7">
        <v>490.96</v>
      </c>
      <c r="ER17" s="7">
        <v>626.42484000000002</v>
      </c>
      <c r="ES17" s="7">
        <v>737.32400000000007</v>
      </c>
      <c r="ET17" s="8">
        <v>860.50600000000009</v>
      </c>
      <c r="EU17" s="7">
        <v>620.53333333333342</v>
      </c>
      <c r="EV17" s="7">
        <v>773.1160000000001</v>
      </c>
      <c r="EW17" s="7">
        <v>925.69866666666678</v>
      </c>
      <c r="EX17" s="8">
        <v>1067.4985200000001</v>
      </c>
      <c r="EY17" s="7">
        <v>582.01200000000006</v>
      </c>
      <c r="EZ17" s="7">
        <v>729.42240000000004</v>
      </c>
      <c r="FA17" s="7">
        <v>876.83280000000002</v>
      </c>
      <c r="FB17" s="8">
        <v>1024.2431999999999</v>
      </c>
      <c r="FC17" s="7">
        <v>858.67680000000007</v>
      </c>
      <c r="FD17" s="7">
        <v>1081.6284000000001</v>
      </c>
      <c r="FE17" s="7">
        <v>1304.58</v>
      </c>
      <c r="FF17" s="7">
        <v>1481.7056519999999</v>
      </c>
      <c r="FG17" s="6">
        <v>400</v>
      </c>
    </row>
    <row r="18" spans="1:163" ht="15.75" thickBot="1" x14ac:dyDescent="0.3">
      <c r="A18" s="17">
        <v>500</v>
      </c>
      <c r="B18" s="21">
        <f>VLOOKUP($I$12,$AK$21:$BN$24,3,0)</f>
        <v>305.33700000000005</v>
      </c>
      <c r="C18" s="34">
        <f>VLOOKUP($I$12,$AK$21:$BN$24,4,0)</f>
        <v>378.24358333333339</v>
      </c>
      <c r="D18" s="39">
        <f>VLOOKUP($I$12,$AK$21:$BN$24,5,0)</f>
        <v>451.15016666666668</v>
      </c>
      <c r="E18" s="43">
        <f>VLOOKUP($I$12,$AK$21:$BN$24,6,0)</f>
        <v>539.77845249999996</v>
      </c>
      <c r="F18" s="19">
        <f>VLOOKUP($I$12,$AK$21:$BN$24,7,0)</f>
        <v>430.02433333333335</v>
      </c>
      <c r="G18" s="34">
        <f>VLOOKUP($I$12,$AK$21:$BN$24,8,0)</f>
        <v>547.02961904761901</v>
      </c>
      <c r="H18" s="39">
        <f>VLOOKUP($I$12,$AK$21:$BN$24,9,0)</f>
        <v>665.88571428571436</v>
      </c>
      <c r="I18" s="46">
        <f>VLOOKUP($I$12,$AK$21:$BN$24,10,0)</f>
        <v>783.81640476190489</v>
      </c>
      <c r="J18" s="21">
        <f>VLOOKUP($I$12,$AK$21:$BN$24,11,0)</f>
        <v>494.10654545454548</v>
      </c>
      <c r="K18" s="34">
        <f>VLOOKUP($I$12,$AK$21:$BN$24,12,0)</f>
        <v>608.51212987012991</v>
      </c>
      <c r="L18" s="39">
        <f>VLOOKUP($I$12,$AK$21:$BN$24,13,0)</f>
        <v>722.91771428571428</v>
      </c>
      <c r="M18" s="43">
        <f>VLOOKUP($I$12,$AK$21:$BN$24,14,0)</f>
        <v>837.32329870129865</v>
      </c>
      <c r="N18" s="19">
        <f>VLOOKUP($I$12,$AK$21:$BN$24,15,0)</f>
        <v>602.072</v>
      </c>
      <c r="O18" s="34">
        <f>VLOOKUP($I$12,$AK$21:$BN$24,16,0)</f>
        <v>770.52024000000006</v>
      </c>
      <c r="P18" s="39">
        <f>VLOOKUP($I$12,$AK$21:$BN$24,17,0)</f>
        <v>908.75199999999995</v>
      </c>
      <c r="Q18" s="46">
        <f>VLOOKUP($I$12,$AK$21:$BN$24,18,0)</f>
        <v>1062.0919999999999</v>
      </c>
      <c r="R18" s="21">
        <f>VLOOKUP($I$12,$AK$21:$BN$24,19,0)</f>
        <v>763.26666666666665</v>
      </c>
      <c r="S18" s="34">
        <f>VLOOKUP($I$12,$AK$21:$BN$24,20,0)</f>
        <v>952.923</v>
      </c>
      <c r="T18" s="39">
        <f>VLOOKUP($I$12,$AK$21:$BN$24,21,0)</f>
        <v>1142.5793333333334</v>
      </c>
      <c r="U18" s="43">
        <f>VLOOKUP($I$12,$AK$21:$BN$24,22,0)</f>
        <v>1318.9133099999999</v>
      </c>
      <c r="V18" s="19">
        <f>VLOOKUP($I$12,$AK$21:$BN$24,23,0)</f>
        <v>703.74900000000002</v>
      </c>
      <c r="W18" s="34">
        <f>VLOOKUP($I$12,$AK$21:$BN$24,24,0)</f>
        <v>886.35450000000003</v>
      </c>
      <c r="X18" s="39">
        <f>VLOOKUP($I$12,$AK$21:$BN$24,25,0)</f>
        <v>1068.96</v>
      </c>
      <c r="Y18" s="43">
        <f>VLOOKUP($I$12,$AK$21:$BN$24,26,0)</f>
        <v>1251.5655000000002</v>
      </c>
      <c r="Z18" s="21">
        <f>VLOOKUP($I$12,$AK$21:$BN$24,27,0)</f>
        <v>1049.58</v>
      </c>
      <c r="AA18" s="34">
        <f>VLOOKUP($I$12,$AK$21:$BN$24,28,0)</f>
        <v>1326.6120000000001</v>
      </c>
      <c r="AB18" s="39">
        <f>VLOOKUP($I$12,$AK$21:$BN$24,29,0)</f>
        <v>1603.644</v>
      </c>
      <c r="AC18" s="43">
        <f>VLOOKUP($I$12,$AK$21:$BN$24,30,0)</f>
        <v>1824.2557199999999</v>
      </c>
      <c r="AD18" s="18">
        <v>500</v>
      </c>
      <c r="AK18">
        <v>2</v>
      </c>
      <c r="AM18" s="93">
        <f>BS43</f>
        <v>251.124</v>
      </c>
      <c r="AN18" s="93">
        <f t="shared" ref="AN18:BN18" si="2">BT43</f>
        <v>309.41566666666665</v>
      </c>
      <c r="AO18" s="93">
        <f t="shared" si="2"/>
        <v>367.70733333333334</v>
      </c>
      <c r="AP18" s="93">
        <f t="shared" si="2"/>
        <v>438.77897000000002</v>
      </c>
      <c r="AQ18" s="93">
        <f t="shared" si="2"/>
        <v>353.23066666666671</v>
      </c>
      <c r="AR18" s="93">
        <f t="shared" si="2"/>
        <v>448.02961904761906</v>
      </c>
      <c r="AS18" s="93">
        <f t="shared" si="2"/>
        <v>542.82857142857142</v>
      </c>
      <c r="AT18" s="93">
        <f t="shared" si="2"/>
        <v>637.62752380952384</v>
      </c>
      <c r="AU18" s="93">
        <f t="shared" si="2"/>
        <v>404.58763636363642</v>
      </c>
      <c r="AV18" s="93">
        <f t="shared" si="2"/>
        <v>496.62210389610397</v>
      </c>
      <c r="AW18" s="93">
        <f t="shared" si="2"/>
        <v>588.65657142857151</v>
      </c>
      <c r="AX18" s="93">
        <f t="shared" si="2"/>
        <v>680.69103896103911</v>
      </c>
      <c r="AY18" s="93">
        <f t="shared" si="2"/>
        <v>490.96</v>
      </c>
      <c r="AZ18" s="93">
        <f t="shared" si="2"/>
        <v>626.42484000000002</v>
      </c>
      <c r="BA18" s="93">
        <f t="shared" si="2"/>
        <v>737.32400000000007</v>
      </c>
      <c r="BB18" s="93">
        <f t="shared" si="2"/>
        <v>860.50600000000009</v>
      </c>
      <c r="BC18" s="93">
        <f t="shared" si="2"/>
        <v>620.53333333333342</v>
      </c>
      <c r="BD18" s="93">
        <f t="shared" si="2"/>
        <v>773.1160000000001</v>
      </c>
      <c r="BE18" s="93">
        <f t="shared" si="2"/>
        <v>925.69866666666678</v>
      </c>
      <c r="BF18" s="93">
        <f t="shared" si="2"/>
        <v>1067.4985200000001</v>
      </c>
      <c r="BG18" s="93">
        <f t="shared" si="2"/>
        <v>582.01200000000006</v>
      </c>
      <c r="BH18" s="93">
        <f t="shared" si="2"/>
        <v>729.42240000000004</v>
      </c>
      <c r="BI18" s="93">
        <f t="shared" si="2"/>
        <v>876.83280000000002</v>
      </c>
      <c r="BJ18" s="93">
        <f t="shared" si="2"/>
        <v>1024.2431999999999</v>
      </c>
      <c r="BK18" s="93">
        <f t="shared" si="2"/>
        <v>858.67680000000007</v>
      </c>
      <c r="BL18" s="93">
        <f t="shared" si="2"/>
        <v>1081.6284000000001</v>
      </c>
      <c r="BM18" s="93">
        <f t="shared" si="2"/>
        <v>1304.58</v>
      </c>
      <c r="BN18" s="93">
        <f t="shared" si="2"/>
        <v>1481.7056519999999</v>
      </c>
      <c r="BR18" s="6">
        <v>500</v>
      </c>
      <c r="BS18" s="7">
        <f t="shared" ref="BS18:BS38" si="3">CY18</f>
        <v>305.33700000000005</v>
      </c>
      <c r="BT18" s="7">
        <f t="shared" si="1"/>
        <v>378.24358333333339</v>
      </c>
      <c r="BU18" s="7">
        <f t="shared" si="1"/>
        <v>451.15016666666668</v>
      </c>
      <c r="BV18" s="7">
        <f t="shared" si="1"/>
        <v>539.77845249999996</v>
      </c>
      <c r="BW18" s="7">
        <f t="shared" si="1"/>
        <v>430.02433333333335</v>
      </c>
      <c r="BX18" s="7">
        <f t="shared" si="1"/>
        <v>547.02961904761901</v>
      </c>
      <c r="BY18" s="7">
        <f t="shared" si="1"/>
        <v>665.88571428571436</v>
      </c>
      <c r="BZ18" s="7">
        <f t="shared" si="1"/>
        <v>783.81640476190489</v>
      </c>
      <c r="CA18" s="7">
        <f t="shared" si="1"/>
        <v>494.10654545454548</v>
      </c>
      <c r="CB18" s="7">
        <f t="shared" si="1"/>
        <v>608.51212987012991</v>
      </c>
      <c r="CC18" s="7">
        <f t="shared" si="1"/>
        <v>722.91771428571428</v>
      </c>
      <c r="CD18" s="7">
        <f t="shared" si="1"/>
        <v>837.32329870129865</v>
      </c>
      <c r="CE18" s="7">
        <f t="shared" si="1"/>
        <v>602.072</v>
      </c>
      <c r="CF18" s="7">
        <f t="shared" si="1"/>
        <v>770.52024000000006</v>
      </c>
      <c r="CG18" s="7">
        <f t="shared" si="1"/>
        <v>908.75199999999995</v>
      </c>
      <c r="CH18" s="7">
        <f t="shared" si="1"/>
        <v>1062.0919999999999</v>
      </c>
      <c r="CI18" s="7">
        <f t="shared" si="1"/>
        <v>763.26666666666665</v>
      </c>
      <c r="CJ18" s="7">
        <f t="shared" si="1"/>
        <v>952.923</v>
      </c>
      <c r="CK18" s="7">
        <f t="shared" si="1"/>
        <v>1142.5793333333334</v>
      </c>
      <c r="CL18" s="7">
        <f t="shared" si="1"/>
        <v>1318.9133099999999</v>
      </c>
      <c r="CM18" s="7">
        <f t="shared" si="1"/>
        <v>703.74900000000002</v>
      </c>
      <c r="CN18" s="7">
        <f t="shared" si="1"/>
        <v>886.35450000000003</v>
      </c>
      <c r="CO18" s="7">
        <f t="shared" si="1"/>
        <v>1068.96</v>
      </c>
      <c r="CP18" s="7">
        <f t="shared" si="1"/>
        <v>1251.5655000000002</v>
      </c>
      <c r="CQ18" s="7">
        <f t="shared" si="1"/>
        <v>1049.58</v>
      </c>
      <c r="CR18" s="7">
        <f t="shared" si="1"/>
        <v>1326.6120000000001</v>
      </c>
      <c r="CS18" s="7">
        <f t="shared" si="1"/>
        <v>1603.644</v>
      </c>
      <c r="CT18" s="7">
        <f t="shared" si="1"/>
        <v>1824.2557199999999</v>
      </c>
      <c r="CU18" s="6">
        <v>500</v>
      </c>
      <c r="CX18" s="17">
        <v>500</v>
      </c>
      <c r="CY18" s="21">
        <f t="shared" ref="CY18:CY38" si="4">EE18*($D$12/70)^(1+0.26)</f>
        <v>305.33700000000005</v>
      </c>
      <c r="CZ18" s="34">
        <f t="shared" ref="CZ18:CZ38" si="5">EF18*($D$12/70)^(1+0.29)</f>
        <v>378.24358333333339</v>
      </c>
      <c r="DA18" s="39">
        <f t="shared" ref="DA18:DA38" si="6">EG18*($D$12/70)^(1+0.26)</f>
        <v>451.15016666666668</v>
      </c>
      <c r="DB18" s="43">
        <f t="shared" ref="DB18:DB38" si="7">EH18*($D$12/70)^(1+0.29)</f>
        <v>539.77845249999996</v>
      </c>
      <c r="DC18" s="21">
        <f t="shared" ref="DC18:DC38" si="8">EI18*($D$12/70)^(1+0.26)</f>
        <v>430.02433333333335</v>
      </c>
      <c r="DD18" s="34">
        <f t="shared" ref="DD18:DD38" si="9">EJ18*($D$12/70)^(1+0.27)</f>
        <v>547.02961904761901</v>
      </c>
      <c r="DE18" s="39">
        <f t="shared" ref="DE18:DE38" si="10">EK18*($D$12/70)^(1+0.3)</f>
        <v>665.88571428571436</v>
      </c>
      <c r="DF18" s="43">
        <f t="shared" ref="DF18:DF37" si="11">EL18*($D$12/70)^(1+0.26)</f>
        <v>783.81640476190489</v>
      </c>
      <c r="DG18" s="21">
        <f t="shared" ref="DG18:DG38" si="12">EM18*($D$12/70)^(1+0.28)</f>
        <v>494.10654545454548</v>
      </c>
      <c r="DH18" s="34">
        <f t="shared" ref="DH18:DH38" si="13">EN18*($D$12/70)^(1+0.27)</f>
        <v>608.51212987012991</v>
      </c>
      <c r="DI18" s="39">
        <f t="shared" ref="DI18:DI38" si="14">EO18*($D$12/70)^(1+0.28)</f>
        <v>722.91771428571428</v>
      </c>
      <c r="DJ18" s="46">
        <f t="shared" ref="DJ18:DJ38" si="15">EP18*($D$12/70)^(1+0.29)</f>
        <v>837.32329870129865</v>
      </c>
      <c r="DK18" s="21">
        <f t="shared" ref="DK18:DK38" si="16">EQ18*($D$12/70)^(1+0.3)</f>
        <v>602.072</v>
      </c>
      <c r="DL18" s="34">
        <f t="shared" ref="DL18:DL38" si="17">ER18*($D$12/70)^(1+0.26)</f>
        <v>770.52024000000006</v>
      </c>
      <c r="DM18" s="39">
        <f t="shared" ref="DM18:DM38" si="18">ES18*($D$12/70)^(1+0.3)</f>
        <v>908.75199999999995</v>
      </c>
      <c r="DN18" s="43">
        <f t="shared" ref="DN18:DN38" si="19">ET18*($D$12/70)^(1+0.28)</f>
        <v>1062.0919999999999</v>
      </c>
      <c r="DO18" s="19">
        <f t="shared" ref="DO18:DO38" si="20">EU18*($D$12/70)^(1+0.3)</f>
        <v>763.26666666666665</v>
      </c>
      <c r="DP18" s="34">
        <f t="shared" ref="DP18:DP38" si="21">EV18*($D$12/70)^(1+0.25)</f>
        <v>952.923</v>
      </c>
      <c r="DQ18" s="39">
        <f t="shared" ref="DQ18:DQ38" si="22">EW18*($D$12/70)^(1+0.3)</f>
        <v>1142.5793333333334</v>
      </c>
      <c r="DR18" s="46">
        <f t="shared" ref="DR18:DR38" si="23">EX18*($D$12/70)^(1+0.26)</f>
        <v>1318.9133099999999</v>
      </c>
      <c r="DS18" s="21">
        <f t="shared" ref="DS18:DS38" si="24">EY18*($D$12/70)^(1+0.3)</f>
        <v>703.74900000000002</v>
      </c>
      <c r="DT18" s="34">
        <f t="shared" ref="DT18:DT38" si="25">EZ18*($D$12/70)^(1+0.26)</f>
        <v>886.35450000000003</v>
      </c>
      <c r="DU18" s="39">
        <f t="shared" ref="DU18:DU38" si="26">FA18*($D$12/70)^(1+0.3)</f>
        <v>1068.96</v>
      </c>
      <c r="DV18" s="43">
        <f t="shared" ref="DV18:DV38" si="27">FB18*($D$12/70)^(1+0.29)</f>
        <v>1251.5655000000002</v>
      </c>
      <c r="DW18" s="19">
        <f t="shared" ref="DW18:DW38" si="28">FC18*($D$12/70)^(1+0.3)</f>
        <v>1049.58</v>
      </c>
      <c r="DX18" s="34">
        <f t="shared" ref="DX18:DX38" si="29">FD18*($D$12/70)^(1+0.27)</f>
        <v>1326.6120000000001</v>
      </c>
      <c r="DY18" s="39">
        <f t="shared" ref="DY18:DY38" si="30">FE18*($D$12/70)^(1+0.3)</f>
        <v>1603.644</v>
      </c>
      <c r="DZ18" s="43">
        <f t="shared" ref="DZ18:DZ38" si="31">FF18*($D$12/70)^(1+0.27)</f>
        <v>1824.2557199999999</v>
      </c>
      <c r="EA18" s="18">
        <v>500</v>
      </c>
      <c r="ED18" s="6">
        <v>500</v>
      </c>
      <c r="EE18" s="7">
        <v>305.33700000000005</v>
      </c>
      <c r="EF18" s="7">
        <v>378.24358333333339</v>
      </c>
      <c r="EG18" s="7">
        <v>451.15016666666668</v>
      </c>
      <c r="EH18" s="9">
        <v>539.77845249999996</v>
      </c>
      <c r="EI18" s="7">
        <v>430.02433333333335</v>
      </c>
      <c r="EJ18" s="7">
        <v>547.02961904761901</v>
      </c>
      <c r="EK18" s="7">
        <v>665.88571428571436</v>
      </c>
      <c r="EL18" s="9">
        <v>783.81640476190489</v>
      </c>
      <c r="EM18" s="7">
        <v>494.10654545454548</v>
      </c>
      <c r="EN18" s="7">
        <v>608.51212987012991</v>
      </c>
      <c r="EO18" s="7">
        <v>722.91771428571428</v>
      </c>
      <c r="EP18" s="9">
        <v>837.32329870129865</v>
      </c>
      <c r="EQ18" s="7">
        <v>602.072</v>
      </c>
      <c r="ER18" s="7">
        <v>770.52024000000006</v>
      </c>
      <c r="ES18" s="7">
        <v>908.75199999999995</v>
      </c>
      <c r="ET18" s="9">
        <v>1062.0919999999999</v>
      </c>
      <c r="EU18" s="7">
        <v>763.26666666666665</v>
      </c>
      <c r="EV18" s="7">
        <v>952.923</v>
      </c>
      <c r="EW18" s="7">
        <v>1142.5793333333334</v>
      </c>
      <c r="EX18" s="9">
        <v>1318.9133099999999</v>
      </c>
      <c r="EY18" s="7">
        <v>703.74900000000002</v>
      </c>
      <c r="EZ18" s="7">
        <v>886.35450000000003</v>
      </c>
      <c r="FA18" s="7">
        <v>1068.96</v>
      </c>
      <c r="FB18" s="9">
        <v>1251.5655000000002</v>
      </c>
      <c r="FC18" s="7">
        <v>1049.58</v>
      </c>
      <c r="FD18" s="7">
        <v>1326.6120000000001</v>
      </c>
      <c r="FE18" s="7">
        <v>1603.644</v>
      </c>
      <c r="FF18" s="7">
        <v>1824.2557199999999</v>
      </c>
      <c r="FG18" s="6">
        <v>500</v>
      </c>
    </row>
    <row r="19" spans="1:163" ht="15.75" thickBot="1" x14ac:dyDescent="0.3">
      <c r="A19" s="17">
        <v>600</v>
      </c>
      <c r="B19" s="21">
        <f>VLOOKUP($I$12,$AK$25:$BN$28,3,0)</f>
        <v>359.55</v>
      </c>
      <c r="C19" s="34">
        <f>VLOOKUP($I$12,$AK$25:$BN$28,4,0)</f>
        <v>447.07150000000001</v>
      </c>
      <c r="D19" s="39">
        <f>VLOOKUP($I$12,$AK$25:$BN$28,5,0)</f>
        <v>534.59299999999996</v>
      </c>
      <c r="E19" s="43">
        <f>VLOOKUP($I$12,$AK$25:$BN$28,6,0)</f>
        <v>640.77793499999996</v>
      </c>
      <c r="F19" s="19">
        <f>VLOOKUP($I$12,$AK$25:$BN$28,7,0)</f>
        <v>506.81800000000004</v>
      </c>
      <c r="G19" s="34">
        <f>VLOOKUP($I$12,$AK$25:$BN$28,8,0)</f>
        <v>646.02961904761901</v>
      </c>
      <c r="H19" s="39">
        <f>VLOOKUP($I$12,$AK$25:$BN$28,9,0)</f>
        <v>788.94285714285718</v>
      </c>
      <c r="I19" s="46">
        <f>VLOOKUP($I$12,$AK$25:$BN$28,10,0)</f>
        <v>930.00528571428572</v>
      </c>
      <c r="J19" s="21">
        <f>VLOOKUP($I$12,$AK$25:$BN$28,11,0)</f>
        <v>583.62545454545466</v>
      </c>
      <c r="K19" s="34">
        <f>VLOOKUP($I$12,$AK$25:$BN$28,12,0)</f>
        <v>720.40215584415591</v>
      </c>
      <c r="L19" s="39">
        <f>VLOOKUP($I$12,$AK$25:$BN$28,13,0)</f>
        <v>857.17885714285717</v>
      </c>
      <c r="M19" s="43">
        <f>VLOOKUP($I$12,$AK$25:$BN$28,14,0)</f>
        <v>993.95555844155842</v>
      </c>
      <c r="N19" s="19">
        <f>VLOOKUP($I$12,$AK$25:$BN$28,15,0)</f>
        <v>713.18399999999997</v>
      </c>
      <c r="O19" s="34">
        <f>VLOOKUP($I$12,$AK$25:$BN$28,16,0)</f>
        <v>914.61563999999987</v>
      </c>
      <c r="P19" s="39">
        <f>VLOOKUP($I$12,$AK$25:$BN$28,17,0)</f>
        <v>1080.1799999999998</v>
      </c>
      <c r="Q19" s="46">
        <f>VLOOKUP($I$12,$AK$25:$BN$28,18,0)</f>
        <v>1263.6779999999999</v>
      </c>
      <c r="R19" s="21">
        <f>VLOOKUP($I$12,$AK$25:$BN$28,19,0)</f>
        <v>906</v>
      </c>
      <c r="S19" s="34">
        <f>VLOOKUP($I$12,$AK$25:$BN$28,20,0)</f>
        <v>1132.73</v>
      </c>
      <c r="T19" s="39">
        <f>VLOOKUP($I$12,$AK$25:$BN$28,21,0)</f>
        <v>1359.46</v>
      </c>
      <c r="U19" s="43">
        <f>VLOOKUP($I$12,$AK$25:$BN$28,22,0)</f>
        <v>1570.3280999999999</v>
      </c>
      <c r="V19" s="19">
        <f>VLOOKUP($I$12,$AK$25:$BN$28,23,0)</f>
        <v>825.4860000000001</v>
      </c>
      <c r="W19" s="34">
        <f>VLOOKUP($I$12,$AK$25:$BN$28,24,0)</f>
        <v>1043.2865999999999</v>
      </c>
      <c r="X19" s="39">
        <f>VLOOKUP($I$12,$AK$25:$BN$28,25,0)</f>
        <v>1261.0871999999999</v>
      </c>
      <c r="Y19" s="43">
        <f>VLOOKUP($I$12,$AK$25:$BN$28,26,0)</f>
        <v>1478.8878</v>
      </c>
      <c r="Z19" s="21">
        <f>VLOOKUP($I$12,$AK$25:$BN$28,27,0)</f>
        <v>1240.4832000000001</v>
      </c>
      <c r="AA19" s="34">
        <f>VLOOKUP($I$12,$AK$25:$BN$28,28,0)</f>
        <v>1571.5956000000001</v>
      </c>
      <c r="AB19" s="39">
        <f>VLOOKUP($I$12,$AK$25:$BN$28,29,0)</f>
        <v>1902.7080000000001</v>
      </c>
      <c r="AC19" s="43">
        <f>VLOOKUP($I$12,$AK$25:$BN$28,30,0)</f>
        <v>2166.8057880000001</v>
      </c>
      <c r="AD19" s="18">
        <v>600</v>
      </c>
      <c r="AK19">
        <v>3</v>
      </c>
      <c r="AM19" s="93">
        <f>BS69</f>
        <v>251.124</v>
      </c>
      <c r="AN19" s="93">
        <f t="shared" ref="AN19:BN19" si="32">BT69</f>
        <v>309.41566666666665</v>
      </c>
      <c r="AO19" s="93">
        <f t="shared" si="32"/>
        <v>367.70733333333334</v>
      </c>
      <c r="AP19" s="93">
        <f t="shared" si="32"/>
        <v>438.77897000000002</v>
      </c>
      <c r="AQ19" s="93">
        <f t="shared" si="32"/>
        <v>0</v>
      </c>
      <c r="AR19" s="93">
        <f t="shared" si="32"/>
        <v>0</v>
      </c>
      <c r="AS19" s="93">
        <f t="shared" si="32"/>
        <v>0</v>
      </c>
      <c r="AT19" s="93">
        <f t="shared" si="32"/>
        <v>0</v>
      </c>
      <c r="AU19" s="93">
        <f t="shared" si="32"/>
        <v>408.63351272727277</v>
      </c>
      <c r="AV19" s="93">
        <f t="shared" si="32"/>
        <v>501.58832493506503</v>
      </c>
      <c r="AW19" s="93">
        <f t="shared" si="32"/>
        <v>594.54313714285718</v>
      </c>
      <c r="AX19" s="93">
        <f t="shared" si="32"/>
        <v>687.49794935064949</v>
      </c>
      <c r="AY19" s="93">
        <f t="shared" si="32"/>
        <v>0</v>
      </c>
      <c r="AZ19" s="93">
        <f t="shared" si="32"/>
        <v>0</v>
      </c>
      <c r="BA19" s="93">
        <f t="shared" si="32"/>
        <v>0</v>
      </c>
      <c r="BB19" s="93">
        <f t="shared" si="32"/>
        <v>0</v>
      </c>
      <c r="BC19" s="93">
        <f t="shared" si="32"/>
        <v>0</v>
      </c>
      <c r="BD19" s="93">
        <f t="shared" si="32"/>
        <v>0</v>
      </c>
      <c r="BE19" s="93">
        <f t="shared" si="32"/>
        <v>0</v>
      </c>
      <c r="BF19" s="93">
        <f t="shared" si="32"/>
        <v>0</v>
      </c>
      <c r="BG19" s="93">
        <f t="shared" si="32"/>
        <v>599.47236000000009</v>
      </c>
      <c r="BH19" s="93">
        <f t="shared" si="32"/>
        <v>751.30507200000011</v>
      </c>
      <c r="BI19" s="93">
        <f t="shared" si="32"/>
        <v>903.13778400000001</v>
      </c>
      <c r="BJ19" s="93">
        <f t="shared" si="32"/>
        <v>1054.9704959999999</v>
      </c>
      <c r="BK19" s="93">
        <f t="shared" si="32"/>
        <v>0</v>
      </c>
      <c r="BL19" s="93">
        <f t="shared" si="32"/>
        <v>0</v>
      </c>
      <c r="BM19" s="93">
        <f t="shared" si="32"/>
        <v>0</v>
      </c>
      <c r="BN19" s="93">
        <f t="shared" si="32"/>
        <v>0</v>
      </c>
      <c r="BR19" s="6">
        <v>600</v>
      </c>
      <c r="BS19" s="7">
        <f t="shared" si="3"/>
        <v>359.55</v>
      </c>
      <c r="BT19" s="7">
        <f t="shared" si="1"/>
        <v>447.07150000000001</v>
      </c>
      <c r="BU19" s="7">
        <f t="shared" si="1"/>
        <v>534.59299999999996</v>
      </c>
      <c r="BV19" s="7">
        <f t="shared" si="1"/>
        <v>640.77793499999996</v>
      </c>
      <c r="BW19" s="7">
        <f t="shared" si="1"/>
        <v>506.81800000000004</v>
      </c>
      <c r="BX19" s="7">
        <f t="shared" si="1"/>
        <v>646.02961904761901</v>
      </c>
      <c r="BY19" s="7">
        <f t="shared" si="1"/>
        <v>788.94285714285718</v>
      </c>
      <c r="BZ19" s="7">
        <f t="shared" si="1"/>
        <v>930.00528571428572</v>
      </c>
      <c r="CA19" s="7">
        <f t="shared" si="1"/>
        <v>583.62545454545466</v>
      </c>
      <c r="CB19" s="7">
        <f t="shared" si="1"/>
        <v>720.40215584415591</v>
      </c>
      <c r="CC19" s="7">
        <f t="shared" si="1"/>
        <v>857.17885714285717</v>
      </c>
      <c r="CD19" s="7">
        <f t="shared" si="1"/>
        <v>993.95555844155842</v>
      </c>
      <c r="CE19" s="7">
        <f t="shared" si="1"/>
        <v>713.18399999999997</v>
      </c>
      <c r="CF19" s="7">
        <f t="shared" si="1"/>
        <v>914.61563999999987</v>
      </c>
      <c r="CG19" s="7">
        <f t="shared" si="1"/>
        <v>1080.1799999999998</v>
      </c>
      <c r="CH19" s="7">
        <f t="shared" si="1"/>
        <v>1263.6779999999999</v>
      </c>
      <c r="CI19" s="7">
        <f t="shared" si="1"/>
        <v>906</v>
      </c>
      <c r="CJ19" s="7">
        <f t="shared" si="1"/>
        <v>1132.73</v>
      </c>
      <c r="CK19" s="7">
        <f t="shared" si="1"/>
        <v>1359.46</v>
      </c>
      <c r="CL19" s="7">
        <f t="shared" si="1"/>
        <v>1570.3280999999999</v>
      </c>
      <c r="CM19" s="7">
        <f t="shared" si="1"/>
        <v>825.4860000000001</v>
      </c>
      <c r="CN19" s="7">
        <f t="shared" si="1"/>
        <v>1043.2865999999999</v>
      </c>
      <c r="CO19" s="7">
        <f t="shared" si="1"/>
        <v>1261.0871999999999</v>
      </c>
      <c r="CP19" s="7">
        <f t="shared" si="1"/>
        <v>1478.8878</v>
      </c>
      <c r="CQ19" s="7">
        <f t="shared" si="1"/>
        <v>1240.4832000000001</v>
      </c>
      <c r="CR19" s="7">
        <f t="shared" si="1"/>
        <v>1571.5956000000001</v>
      </c>
      <c r="CS19" s="7">
        <f t="shared" si="1"/>
        <v>1902.7080000000001</v>
      </c>
      <c r="CT19" s="7">
        <f t="shared" si="1"/>
        <v>2166.8057880000001</v>
      </c>
      <c r="CU19" s="6">
        <v>600</v>
      </c>
      <c r="CX19" s="17">
        <v>600</v>
      </c>
      <c r="CY19" s="21">
        <f t="shared" si="4"/>
        <v>359.55</v>
      </c>
      <c r="CZ19" s="34">
        <f t="shared" si="5"/>
        <v>447.07150000000001</v>
      </c>
      <c r="DA19" s="39">
        <f t="shared" si="6"/>
        <v>534.59299999999996</v>
      </c>
      <c r="DB19" s="43">
        <f t="shared" si="7"/>
        <v>640.77793499999996</v>
      </c>
      <c r="DC19" s="21">
        <f t="shared" si="8"/>
        <v>506.81800000000004</v>
      </c>
      <c r="DD19" s="34">
        <f t="shared" si="9"/>
        <v>646.02961904761901</v>
      </c>
      <c r="DE19" s="39">
        <f t="shared" si="10"/>
        <v>788.94285714285718</v>
      </c>
      <c r="DF19" s="43">
        <f t="shared" si="11"/>
        <v>930.00528571428572</v>
      </c>
      <c r="DG19" s="21">
        <f t="shared" si="12"/>
        <v>583.62545454545466</v>
      </c>
      <c r="DH19" s="34">
        <f t="shared" si="13"/>
        <v>720.40215584415591</v>
      </c>
      <c r="DI19" s="39">
        <f t="shared" si="14"/>
        <v>857.17885714285717</v>
      </c>
      <c r="DJ19" s="46">
        <f t="shared" si="15"/>
        <v>993.95555844155842</v>
      </c>
      <c r="DK19" s="21">
        <f t="shared" si="16"/>
        <v>713.18399999999997</v>
      </c>
      <c r="DL19" s="34">
        <f t="shared" si="17"/>
        <v>914.61563999999987</v>
      </c>
      <c r="DM19" s="39">
        <f t="shared" si="18"/>
        <v>1080.1799999999998</v>
      </c>
      <c r="DN19" s="43">
        <f t="shared" si="19"/>
        <v>1263.6779999999999</v>
      </c>
      <c r="DO19" s="19">
        <f t="shared" si="20"/>
        <v>906</v>
      </c>
      <c r="DP19" s="34">
        <f t="shared" si="21"/>
        <v>1132.73</v>
      </c>
      <c r="DQ19" s="39">
        <f t="shared" si="22"/>
        <v>1359.46</v>
      </c>
      <c r="DR19" s="46">
        <f t="shared" si="23"/>
        <v>1570.3280999999999</v>
      </c>
      <c r="DS19" s="21">
        <f t="shared" si="24"/>
        <v>825.4860000000001</v>
      </c>
      <c r="DT19" s="34">
        <f t="shared" si="25"/>
        <v>1043.2865999999999</v>
      </c>
      <c r="DU19" s="39">
        <f t="shared" si="26"/>
        <v>1261.0871999999999</v>
      </c>
      <c r="DV19" s="43">
        <f t="shared" si="27"/>
        <v>1478.8878</v>
      </c>
      <c r="DW19" s="19">
        <f t="shared" si="28"/>
        <v>1240.4832000000001</v>
      </c>
      <c r="DX19" s="34">
        <f t="shared" si="29"/>
        <v>1571.5956000000001</v>
      </c>
      <c r="DY19" s="39">
        <f t="shared" si="30"/>
        <v>1902.7080000000001</v>
      </c>
      <c r="DZ19" s="43">
        <f t="shared" si="31"/>
        <v>2166.8057880000001</v>
      </c>
      <c r="EA19" s="18">
        <v>600</v>
      </c>
      <c r="ED19" s="6">
        <v>600</v>
      </c>
      <c r="EE19" s="7">
        <v>359.55</v>
      </c>
      <c r="EF19" s="7">
        <v>447.07150000000001</v>
      </c>
      <c r="EG19" s="7">
        <v>534.59299999999996</v>
      </c>
      <c r="EH19" s="9">
        <v>640.77793499999996</v>
      </c>
      <c r="EI19" s="7">
        <v>506.81800000000004</v>
      </c>
      <c r="EJ19" s="7">
        <v>646.02961904761901</v>
      </c>
      <c r="EK19" s="7">
        <v>788.94285714285718</v>
      </c>
      <c r="EL19" s="9">
        <v>930.00528571428572</v>
      </c>
      <c r="EM19" s="7">
        <v>583.62545454545466</v>
      </c>
      <c r="EN19" s="7">
        <v>720.40215584415591</v>
      </c>
      <c r="EO19" s="7">
        <v>857.17885714285717</v>
      </c>
      <c r="EP19" s="9">
        <v>993.95555844155842</v>
      </c>
      <c r="EQ19" s="7">
        <v>713.18399999999997</v>
      </c>
      <c r="ER19" s="7">
        <v>914.61563999999987</v>
      </c>
      <c r="ES19" s="7">
        <v>1080.1799999999998</v>
      </c>
      <c r="ET19" s="9">
        <v>1263.6779999999999</v>
      </c>
      <c r="EU19" s="7">
        <v>906</v>
      </c>
      <c r="EV19" s="7">
        <v>1132.73</v>
      </c>
      <c r="EW19" s="7">
        <v>1359.46</v>
      </c>
      <c r="EX19" s="9">
        <v>1570.3280999999999</v>
      </c>
      <c r="EY19" s="7">
        <v>825.4860000000001</v>
      </c>
      <c r="EZ19" s="7">
        <v>1043.2865999999999</v>
      </c>
      <c r="FA19" s="7">
        <v>1261.0871999999999</v>
      </c>
      <c r="FB19" s="9">
        <v>1478.8878</v>
      </c>
      <c r="FC19" s="7">
        <v>1240.4832000000001</v>
      </c>
      <c r="FD19" s="7">
        <v>1571.5956000000001</v>
      </c>
      <c r="FE19" s="7">
        <v>1902.7080000000001</v>
      </c>
      <c r="FF19" s="7">
        <v>2166.8057880000001</v>
      </c>
      <c r="FG19" s="6">
        <v>600</v>
      </c>
    </row>
    <row r="20" spans="1:163" ht="15.75" thickBot="1" x14ac:dyDescent="0.3">
      <c r="A20" s="17">
        <v>700</v>
      </c>
      <c r="B20" s="21">
        <f>VLOOKUP($I$12,$AK$29:$BN$32,3,0)</f>
        <v>413.76299999999998</v>
      </c>
      <c r="C20" s="34">
        <f>VLOOKUP($I$12,$AK$29:$BN$32,4,0)</f>
        <v>515.89941666666664</v>
      </c>
      <c r="D20" s="39">
        <f>VLOOKUP($I$12,$AK$29:$BN$32,5,0)</f>
        <v>618.03583333333324</v>
      </c>
      <c r="E20" s="43">
        <f>VLOOKUP($I$12,$AK$29:$BN$32,6,0)</f>
        <v>741.77741749999984</v>
      </c>
      <c r="F20" s="19">
        <f>VLOOKUP($I$12,$AK$29:$BN$32,7,0)</f>
        <v>583.61166666666668</v>
      </c>
      <c r="G20" s="34">
        <f>VLOOKUP($I$12,$AK$29:$BN$32,8,0)</f>
        <v>745.02961904761901</v>
      </c>
      <c r="H20" s="39">
        <f>VLOOKUP($I$12,$AK$29:$BN$32,9,0)</f>
        <v>912.00000000000011</v>
      </c>
      <c r="I20" s="46">
        <f>VLOOKUP($I$12,$AK$29:$BN$32,10,0)</f>
        <v>1076.1941666666669</v>
      </c>
      <c r="J20" s="21">
        <f>VLOOKUP($I$12,$AK$29:$BN$32,11,0)</f>
        <v>673.14436363636366</v>
      </c>
      <c r="K20" s="34">
        <f>VLOOKUP($I$12,$AK$29:$BN$32,12,0)</f>
        <v>832.29218181818192</v>
      </c>
      <c r="L20" s="39">
        <f>VLOOKUP($I$12,$AK$29:$BN$32,13,0)</f>
        <v>991.44</v>
      </c>
      <c r="M20" s="43">
        <f>VLOOKUP($I$12,$AK$29:$BN$32,14,0)</f>
        <v>1150.5878181818182</v>
      </c>
      <c r="N20" s="19">
        <f>VLOOKUP($I$12,$AK$29:$BN$32,15,0)</f>
        <v>824.29600000000005</v>
      </c>
      <c r="O20" s="34">
        <f>VLOOKUP($I$12,$AK$29:$BN$32,16,0)</f>
        <v>1058.7110399999997</v>
      </c>
      <c r="P20" s="39">
        <f>VLOOKUP($I$12,$AK$29:$BN$32,17,0)</f>
        <v>1251.6079999999997</v>
      </c>
      <c r="Q20" s="46">
        <f>VLOOKUP($I$12,$AK$29:$BN$32,18,0)</f>
        <v>1465.2639999999997</v>
      </c>
      <c r="R20" s="21">
        <f>VLOOKUP($I$12,$AK$29:$BN$32,19,0)</f>
        <v>1048.7333333333333</v>
      </c>
      <c r="S20" s="34">
        <f>VLOOKUP($I$12,$AK$29:$BN$32,20,0)</f>
        <v>1312.537</v>
      </c>
      <c r="T20" s="39">
        <f>VLOOKUP($I$12,$AK$29:$BN$32,21,0)</f>
        <v>1576.3406666666667</v>
      </c>
      <c r="U20" s="43">
        <f>VLOOKUP($I$12,$AK$29:$BN$32,22,0)</f>
        <v>1821.74289</v>
      </c>
      <c r="V20" s="19">
        <f>VLOOKUP($I$12,$AK$29:$BN$32,23,0)</f>
        <v>947.22300000000007</v>
      </c>
      <c r="W20" s="34">
        <f>VLOOKUP($I$12,$AK$29:$BN$32,24,0)</f>
        <v>1200.2187000000001</v>
      </c>
      <c r="X20" s="39">
        <f>VLOOKUP($I$12,$AK$29:$BN$32,25,0)</f>
        <v>1453.2144000000001</v>
      </c>
      <c r="Y20" s="43">
        <f>VLOOKUP($I$12,$AK$29:$BN$32,26,0)</f>
        <v>1706.2101</v>
      </c>
      <c r="Z20" s="21">
        <f>VLOOKUP($I$12,$AK$29:$BN$32,27,0)</f>
        <v>1431.3863999999999</v>
      </c>
      <c r="AA20" s="34">
        <f>VLOOKUP($I$12,$AK$29:$BN$32,28,0)</f>
        <v>1816.5791999999999</v>
      </c>
      <c r="AB20" s="39">
        <f>VLOOKUP($I$12,$AK$29:$BN$32,29,0)</f>
        <v>2201.7719999999999</v>
      </c>
      <c r="AC20" s="43">
        <f>VLOOKUP($I$12,$AK$29:$BN$32,30,0)</f>
        <v>2509.3558559999997</v>
      </c>
      <c r="AD20" s="18">
        <v>700</v>
      </c>
      <c r="AK20">
        <v>4</v>
      </c>
      <c r="AM20" s="94">
        <f>BS95</f>
        <v>251.124</v>
      </c>
      <c r="AN20" s="94">
        <f t="shared" ref="AN20:BN20" si="33">BT95</f>
        <v>309.41566666666665</v>
      </c>
      <c r="AO20" s="94">
        <f t="shared" si="33"/>
        <v>367.70733333333334</v>
      </c>
      <c r="AP20" s="94">
        <f t="shared" si="33"/>
        <v>438.77897000000002</v>
      </c>
      <c r="AQ20" s="94">
        <f t="shared" si="33"/>
        <v>0</v>
      </c>
      <c r="AR20" s="94">
        <f t="shared" si="33"/>
        <v>0</v>
      </c>
      <c r="AS20" s="94">
        <f t="shared" si="33"/>
        <v>0</v>
      </c>
      <c r="AT20" s="94">
        <f t="shared" si="33"/>
        <v>0</v>
      </c>
      <c r="AU20" s="94">
        <f t="shared" si="33"/>
        <v>408.63351272727277</v>
      </c>
      <c r="AV20" s="94">
        <f t="shared" si="33"/>
        <v>501.58832493506503</v>
      </c>
      <c r="AW20" s="94">
        <f t="shared" si="33"/>
        <v>594.54313714285718</v>
      </c>
      <c r="AX20" s="94">
        <f t="shared" si="33"/>
        <v>687.49794935064949</v>
      </c>
      <c r="AY20" s="94">
        <f t="shared" si="33"/>
        <v>0</v>
      </c>
      <c r="AZ20" s="94">
        <f t="shared" si="33"/>
        <v>0</v>
      </c>
      <c r="BA20" s="94">
        <f t="shared" si="33"/>
        <v>0</v>
      </c>
      <c r="BB20" s="94">
        <f t="shared" si="33"/>
        <v>0</v>
      </c>
      <c r="BC20" s="94">
        <f t="shared" si="33"/>
        <v>0</v>
      </c>
      <c r="BD20" s="94">
        <f t="shared" si="33"/>
        <v>0</v>
      </c>
      <c r="BE20" s="94">
        <f t="shared" si="33"/>
        <v>0</v>
      </c>
      <c r="BF20" s="94">
        <f t="shared" si="33"/>
        <v>0</v>
      </c>
      <c r="BG20" s="94">
        <f t="shared" si="33"/>
        <v>599.47236000000009</v>
      </c>
      <c r="BH20" s="94">
        <f t="shared" si="33"/>
        <v>751.30507200000011</v>
      </c>
      <c r="BI20" s="94">
        <f t="shared" si="33"/>
        <v>903.13778400000001</v>
      </c>
      <c r="BJ20" s="94">
        <f t="shared" si="33"/>
        <v>1054.9704959999999</v>
      </c>
      <c r="BK20" s="94">
        <f t="shared" si="33"/>
        <v>0</v>
      </c>
      <c r="BL20" s="94">
        <f t="shared" si="33"/>
        <v>0</v>
      </c>
      <c r="BM20" s="94">
        <f t="shared" si="33"/>
        <v>0</v>
      </c>
      <c r="BN20" s="94">
        <f t="shared" si="33"/>
        <v>0</v>
      </c>
      <c r="BR20" s="6">
        <v>700</v>
      </c>
      <c r="BS20" s="7">
        <f t="shared" si="3"/>
        <v>413.76299999999998</v>
      </c>
      <c r="BT20" s="7">
        <f t="shared" si="1"/>
        <v>515.89941666666664</v>
      </c>
      <c r="BU20" s="7">
        <f t="shared" si="1"/>
        <v>618.03583333333324</v>
      </c>
      <c r="BV20" s="7">
        <f t="shared" si="1"/>
        <v>741.77741749999984</v>
      </c>
      <c r="BW20" s="7">
        <f t="shared" si="1"/>
        <v>583.61166666666668</v>
      </c>
      <c r="BX20" s="7">
        <f t="shared" si="1"/>
        <v>745.02961904761901</v>
      </c>
      <c r="BY20" s="7">
        <f t="shared" si="1"/>
        <v>912.00000000000011</v>
      </c>
      <c r="BZ20" s="7">
        <f t="shared" si="1"/>
        <v>1076.1941666666669</v>
      </c>
      <c r="CA20" s="7">
        <f t="shared" si="1"/>
        <v>673.14436363636366</v>
      </c>
      <c r="CB20" s="7">
        <f t="shared" si="1"/>
        <v>832.29218181818192</v>
      </c>
      <c r="CC20" s="7">
        <f t="shared" si="1"/>
        <v>991.44</v>
      </c>
      <c r="CD20" s="7">
        <f t="shared" si="1"/>
        <v>1150.5878181818182</v>
      </c>
      <c r="CE20" s="7">
        <f t="shared" si="1"/>
        <v>824.29600000000005</v>
      </c>
      <c r="CF20" s="7">
        <f t="shared" si="1"/>
        <v>1058.7110399999997</v>
      </c>
      <c r="CG20" s="7">
        <f t="shared" si="1"/>
        <v>1251.6079999999997</v>
      </c>
      <c r="CH20" s="7">
        <f t="shared" si="1"/>
        <v>1465.2639999999997</v>
      </c>
      <c r="CI20" s="7">
        <f t="shared" si="1"/>
        <v>1048.7333333333333</v>
      </c>
      <c r="CJ20" s="7">
        <f t="shared" si="1"/>
        <v>1312.537</v>
      </c>
      <c r="CK20" s="7">
        <f t="shared" si="1"/>
        <v>1576.3406666666667</v>
      </c>
      <c r="CL20" s="7">
        <f t="shared" si="1"/>
        <v>1821.74289</v>
      </c>
      <c r="CM20" s="7">
        <f t="shared" si="1"/>
        <v>947.22300000000007</v>
      </c>
      <c r="CN20" s="7">
        <f t="shared" si="1"/>
        <v>1200.2187000000001</v>
      </c>
      <c r="CO20" s="7">
        <f t="shared" si="1"/>
        <v>1453.2144000000001</v>
      </c>
      <c r="CP20" s="7">
        <f t="shared" si="1"/>
        <v>1706.2101</v>
      </c>
      <c r="CQ20" s="7">
        <f t="shared" si="1"/>
        <v>1431.3863999999999</v>
      </c>
      <c r="CR20" s="7">
        <f t="shared" si="1"/>
        <v>1816.5791999999999</v>
      </c>
      <c r="CS20" s="7">
        <f t="shared" si="1"/>
        <v>2201.7719999999999</v>
      </c>
      <c r="CT20" s="7">
        <f t="shared" si="1"/>
        <v>2509.3558559999997</v>
      </c>
      <c r="CU20" s="6">
        <v>700</v>
      </c>
      <c r="CX20" s="17">
        <v>700</v>
      </c>
      <c r="CY20" s="21">
        <f t="shared" si="4"/>
        <v>413.76299999999998</v>
      </c>
      <c r="CZ20" s="34">
        <f t="shared" si="5"/>
        <v>515.89941666666664</v>
      </c>
      <c r="DA20" s="39">
        <f t="shared" si="6"/>
        <v>618.03583333333324</v>
      </c>
      <c r="DB20" s="43">
        <f t="shared" si="7"/>
        <v>741.77741749999984</v>
      </c>
      <c r="DC20" s="21">
        <f t="shared" si="8"/>
        <v>583.61166666666668</v>
      </c>
      <c r="DD20" s="34">
        <f t="shared" si="9"/>
        <v>745.02961904761901</v>
      </c>
      <c r="DE20" s="39">
        <f t="shared" si="10"/>
        <v>912.00000000000011</v>
      </c>
      <c r="DF20" s="43">
        <f t="shared" si="11"/>
        <v>1076.1941666666669</v>
      </c>
      <c r="DG20" s="21">
        <f t="shared" si="12"/>
        <v>673.14436363636366</v>
      </c>
      <c r="DH20" s="34">
        <f t="shared" si="13"/>
        <v>832.29218181818192</v>
      </c>
      <c r="DI20" s="39">
        <f t="shared" si="14"/>
        <v>991.44</v>
      </c>
      <c r="DJ20" s="46">
        <f t="shared" si="15"/>
        <v>1150.5878181818182</v>
      </c>
      <c r="DK20" s="21">
        <f t="shared" si="16"/>
        <v>824.29600000000005</v>
      </c>
      <c r="DL20" s="34">
        <f t="shared" si="17"/>
        <v>1058.7110399999997</v>
      </c>
      <c r="DM20" s="39">
        <f t="shared" si="18"/>
        <v>1251.6079999999997</v>
      </c>
      <c r="DN20" s="43">
        <f t="shared" si="19"/>
        <v>1465.2639999999997</v>
      </c>
      <c r="DO20" s="19">
        <f t="shared" si="20"/>
        <v>1048.7333333333333</v>
      </c>
      <c r="DP20" s="34">
        <f t="shared" si="21"/>
        <v>1312.537</v>
      </c>
      <c r="DQ20" s="39">
        <f t="shared" si="22"/>
        <v>1576.3406666666667</v>
      </c>
      <c r="DR20" s="46">
        <f t="shared" si="23"/>
        <v>1821.74289</v>
      </c>
      <c r="DS20" s="21">
        <f t="shared" si="24"/>
        <v>947.22300000000007</v>
      </c>
      <c r="DT20" s="34">
        <f t="shared" si="25"/>
        <v>1200.2187000000001</v>
      </c>
      <c r="DU20" s="39">
        <f t="shared" si="26"/>
        <v>1453.2144000000001</v>
      </c>
      <c r="DV20" s="43">
        <f t="shared" si="27"/>
        <v>1706.2101</v>
      </c>
      <c r="DW20" s="19">
        <f t="shared" si="28"/>
        <v>1431.3863999999999</v>
      </c>
      <c r="DX20" s="34">
        <f t="shared" si="29"/>
        <v>1816.5791999999999</v>
      </c>
      <c r="DY20" s="39">
        <f t="shared" si="30"/>
        <v>2201.7719999999999</v>
      </c>
      <c r="DZ20" s="43">
        <f t="shared" si="31"/>
        <v>2509.3558559999997</v>
      </c>
      <c r="EA20" s="18">
        <v>700</v>
      </c>
      <c r="ED20" s="6">
        <v>700</v>
      </c>
      <c r="EE20" s="7">
        <v>413.76299999999998</v>
      </c>
      <c r="EF20" s="7">
        <v>515.89941666666664</v>
      </c>
      <c r="EG20" s="7">
        <v>618.03583333333324</v>
      </c>
      <c r="EH20" s="9">
        <v>741.77741749999984</v>
      </c>
      <c r="EI20" s="7">
        <v>583.61166666666668</v>
      </c>
      <c r="EJ20" s="7">
        <v>745.02961904761901</v>
      </c>
      <c r="EK20" s="7">
        <v>912.00000000000011</v>
      </c>
      <c r="EL20" s="9">
        <v>1076.1941666666669</v>
      </c>
      <c r="EM20" s="7">
        <v>673.14436363636366</v>
      </c>
      <c r="EN20" s="7">
        <v>832.29218181818192</v>
      </c>
      <c r="EO20" s="7">
        <v>991.44</v>
      </c>
      <c r="EP20" s="9">
        <v>1150.5878181818182</v>
      </c>
      <c r="EQ20" s="7">
        <v>824.29600000000005</v>
      </c>
      <c r="ER20" s="7">
        <v>1058.7110399999997</v>
      </c>
      <c r="ES20" s="7">
        <v>1251.6079999999997</v>
      </c>
      <c r="ET20" s="9">
        <v>1465.2639999999997</v>
      </c>
      <c r="EU20" s="7">
        <v>1048.7333333333333</v>
      </c>
      <c r="EV20" s="7">
        <v>1312.537</v>
      </c>
      <c r="EW20" s="7">
        <v>1576.3406666666667</v>
      </c>
      <c r="EX20" s="9">
        <v>1821.74289</v>
      </c>
      <c r="EY20" s="7">
        <v>947.22300000000007</v>
      </c>
      <c r="EZ20" s="7">
        <v>1200.2187000000001</v>
      </c>
      <c r="FA20" s="7">
        <v>1453.2144000000001</v>
      </c>
      <c r="FB20" s="9">
        <v>1706.2101</v>
      </c>
      <c r="FC20" s="7">
        <v>1431.3863999999999</v>
      </c>
      <c r="FD20" s="7">
        <v>1816.5791999999999</v>
      </c>
      <c r="FE20" s="7">
        <v>2201.7719999999999</v>
      </c>
      <c r="FF20" s="7">
        <v>2509.3558559999997</v>
      </c>
      <c r="FG20" s="6">
        <v>700</v>
      </c>
    </row>
    <row r="21" spans="1:163" ht="15.75" thickBot="1" x14ac:dyDescent="0.3">
      <c r="A21" s="17">
        <v>800</v>
      </c>
      <c r="B21" s="21">
        <f>VLOOKUP($I$12,$AK$33:$BN$36,3,0)</f>
        <v>467.976</v>
      </c>
      <c r="C21" s="34">
        <f>VLOOKUP($I$12,$AK$33:$BN$36,4,0)</f>
        <v>584.72733333333326</v>
      </c>
      <c r="D21" s="39">
        <f>VLOOKUP($I$12,$AK$33:$BN$36,5,0)</f>
        <v>701.47866666666664</v>
      </c>
      <c r="E21" s="43">
        <f>VLOOKUP($I$12,$AK$33:$BN$36,6,0)</f>
        <v>842.77690000000007</v>
      </c>
      <c r="F21" s="19">
        <f>VLOOKUP($I$12,$AK$33:$BN$36,7,0)</f>
        <v>660.40533333333337</v>
      </c>
      <c r="G21" s="34">
        <f>VLOOKUP($I$12,$AK$33:$BN$36,8,0)</f>
        <v>844.02961904761901</v>
      </c>
      <c r="H21" s="39">
        <f>VLOOKUP($I$12,$AK$33:$BN$36,9,0)</f>
        <v>1035.0571428571429</v>
      </c>
      <c r="I21" s="46">
        <f>VLOOKUP($I$12,$AK$33:$BN$36,10,0)</f>
        <v>1222.3830476190478</v>
      </c>
      <c r="J21" s="21">
        <f>VLOOKUP($I$12,$AK$33:$BN$36,11,0)</f>
        <v>762.66327272727278</v>
      </c>
      <c r="K21" s="34">
        <f>VLOOKUP($I$12,$AK$33:$BN$36,12,0)</f>
        <v>944.18220779220769</v>
      </c>
      <c r="L21" s="39">
        <f>VLOOKUP($I$12,$AK$33:$BN$36,13,0)</f>
        <v>1125.7011428571427</v>
      </c>
      <c r="M21" s="43">
        <f>VLOOKUP($I$12,$AK$33:$BN$36,14,0)</f>
        <v>1307.2200779220777</v>
      </c>
      <c r="N21" s="19">
        <f>VLOOKUP($I$12,$AK$33:$BN$36,15,0)</f>
        <v>935.4079999999999</v>
      </c>
      <c r="O21" s="34">
        <f>VLOOKUP($I$12,$AK$33:$BN$36,16,0)</f>
        <v>1202.8064399999998</v>
      </c>
      <c r="P21" s="39">
        <f>VLOOKUP($I$12,$AK$33:$BN$36,17,0)</f>
        <v>1423.0359999999998</v>
      </c>
      <c r="Q21" s="46">
        <f>VLOOKUP($I$12,$AK$33:$BN$36,18,0)</f>
        <v>1666.85</v>
      </c>
      <c r="R21" s="21">
        <f>VLOOKUP($I$12,$AK$33:$BN$36,19,0)</f>
        <v>1191.4666666666667</v>
      </c>
      <c r="S21" s="34">
        <f>VLOOKUP($I$12,$AK$33:$BN$36,20,0)</f>
        <v>1492.3440000000001</v>
      </c>
      <c r="T21" s="39">
        <f>VLOOKUP($I$12,$AK$33:$BN$36,21,0)</f>
        <v>1793.2213333333334</v>
      </c>
      <c r="U21" s="43">
        <f>VLOOKUP($I$12,$AK$33:$BN$36,22,0)</f>
        <v>2073.1576800000003</v>
      </c>
      <c r="V21" s="19">
        <f>VLOOKUP($I$12,$AK$33:$BN$36,23,0)</f>
        <v>1068.96</v>
      </c>
      <c r="W21" s="34">
        <f>VLOOKUP($I$12,$AK$33:$BN$36,24,0)</f>
        <v>1357.1507999999999</v>
      </c>
      <c r="X21" s="39">
        <f>VLOOKUP($I$12,$AK$33:$BN$36,25,0)</f>
        <v>1645.3416</v>
      </c>
      <c r="Y21" s="43">
        <f>VLOOKUP($I$12,$AK$33:$BN$36,26,0)</f>
        <v>1933.5324000000001</v>
      </c>
      <c r="Z21" s="21">
        <f>VLOOKUP($I$12,$AK$33:$BN$36,27,0)</f>
        <v>1622.2896000000001</v>
      </c>
      <c r="AA21" s="34">
        <f>VLOOKUP($I$12,$AK$33:$BN$36,28,0)</f>
        <v>2061.5627999999997</v>
      </c>
      <c r="AB21" s="39">
        <f>VLOOKUP($I$12,$AK$33:$BN$36,29,0)</f>
        <v>2500.8359999999998</v>
      </c>
      <c r="AC21" s="43">
        <f>VLOOKUP($I$12,$AK$33:$BN$36,30,0)</f>
        <v>2851.9059239999997</v>
      </c>
      <c r="AD21" s="18">
        <v>800</v>
      </c>
      <c r="AK21">
        <v>1</v>
      </c>
      <c r="AL21" s="17">
        <v>500</v>
      </c>
      <c r="AM21" s="92">
        <f>BS18</f>
        <v>305.33700000000005</v>
      </c>
      <c r="AN21" s="92">
        <f t="shared" ref="AN21:BN21" si="34">BT18</f>
        <v>378.24358333333339</v>
      </c>
      <c r="AO21" s="92">
        <f t="shared" si="34"/>
        <v>451.15016666666668</v>
      </c>
      <c r="AP21" s="92">
        <f t="shared" si="34"/>
        <v>539.77845249999996</v>
      </c>
      <c r="AQ21" s="92">
        <f t="shared" si="34"/>
        <v>430.02433333333335</v>
      </c>
      <c r="AR21" s="92">
        <f t="shared" si="34"/>
        <v>547.02961904761901</v>
      </c>
      <c r="AS21" s="92">
        <f t="shared" si="34"/>
        <v>665.88571428571436</v>
      </c>
      <c r="AT21" s="92">
        <f t="shared" si="34"/>
        <v>783.81640476190489</v>
      </c>
      <c r="AU21" s="92">
        <f t="shared" si="34"/>
        <v>494.10654545454548</v>
      </c>
      <c r="AV21" s="92">
        <f t="shared" si="34"/>
        <v>608.51212987012991</v>
      </c>
      <c r="AW21" s="92">
        <f t="shared" si="34"/>
        <v>722.91771428571428</v>
      </c>
      <c r="AX21" s="92">
        <f t="shared" si="34"/>
        <v>837.32329870129865</v>
      </c>
      <c r="AY21" s="92">
        <f t="shared" si="34"/>
        <v>602.072</v>
      </c>
      <c r="AZ21" s="92">
        <f t="shared" si="34"/>
        <v>770.52024000000006</v>
      </c>
      <c r="BA21" s="92">
        <f t="shared" si="34"/>
        <v>908.75199999999995</v>
      </c>
      <c r="BB21" s="92">
        <f t="shared" si="34"/>
        <v>1062.0919999999999</v>
      </c>
      <c r="BC21" s="92">
        <f t="shared" si="34"/>
        <v>763.26666666666665</v>
      </c>
      <c r="BD21" s="92">
        <f t="shared" si="34"/>
        <v>952.923</v>
      </c>
      <c r="BE21" s="92">
        <f t="shared" si="34"/>
        <v>1142.5793333333334</v>
      </c>
      <c r="BF21" s="92">
        <f t="shared" si="34"/>
        <v>1318.9133099999999</v>
      </c>
      <c r="BG21" s="92">
        <f t="shared" si="34"/>
        <v>703.74900000000002</v>
      </c>
      <c r="BH21" s="92">
        <f t="shared" si="34"/>
        <v>886.35450000000003</v>
      </c>
      <c r="BI21" s="92">
        <f t="shared" si="34"/>
        <v>1068.96</v>
      </c>
      <c r="BJ21" s="92">
        <f t="shared" si="34"/>
        <v>1251.5655000000002</v>
      </c>
      <c r="BK21" s="92">
        <f t="shared" si="34"/>
        <v>1049.58</v>
      </c>
      <c r="BL21" s="92">
        <f t="shared" si="34"/>
        <v>1326.6120000000001</v>
      </c>
      <c r="BM21" s="92">
        <f t="shared" si="34"/>
        <v>1603.644</v>
      </c>
      <c r="BN21" s="92">
        <f t="shared" si="34"/>
        <v>1824.2557199999999</v>
      </c>
      <c r="BO21" s="18">
        <v>500</v>
      </c>
      <c r="BR21" s="6">
        <v>800</v>
      </c>
      <c r="BS21" s="7">
        <f t="shared" si="3"/>
        <v>467.976</v>
      </c>
      <c r="BT21" s="7">
        <f t="shared" si="1"/>
        <v>584.72733333333326</v>
      </c>
      <c r="BU21" s="7">
        <f t="shared" si="1"/>
        <v>701.47866666666664</v>
      </c>
      <c r="BV21" s="7">
        <f t="shared" si="1"/>
        <v>842.77690000000007</v>
      </c>
      <c r="BW21" s="7">
        <f t="shared" si="1"/>
        <v>660.40533333333337</v>
      </c>
      <c r="BX21" s="7">
        <f t="shared" si="1"/>
        <v>844.02961904761901</v>
      </c>
      <c r="BY21" s="7">
        <f t="shared" si="1"/>
        <v>1035.0571428571429</v>
      </c>
      <c r="BZ21" s="7">
        <f t="shared" si="1"/>
        <v>1222.3830476190478</v>
      </c>
      <c r="CA21" s="7">
        <f t="shared" si="1"/>
        <v>762.66327272727278</v>
      </c>
      <c r="CB21" s="7">
        <f t="shared" si="1"/>
        <v>944.18220779220769</v>
      </c>
      <c r="CC21" s="7">
        <f t="shared" si="1"/>
        <v>1125.7011428571427</v>
      </c>
      <c r="CD21" s="7">
        <f t="shared" si="1"/>
        <v>1307.2200779220777</v>
      </c>
      <c r="CE21" s="7">
        <f t="shared" si="1"/>
        <v>935.4079999999999</v>
      </c>
      <c r="CF21" s="7">
        <f t="shared" si="1"/>
        <v>1202.8064399999998</v>
      </c>
      <c r="CG21" s="7">
        <f t="shared" si="1"/>
        <v>1423.0359999999998</v>
      </c>
      <c r="CH21" s="7">
        <f t="shared" si="1"/>
        <v>1666.85</v>
      </c>
      <c r="CI21" s="7">
        <f t="shared" si="1"/>
        <v>1191.4666666666667</v>
      </c>
      <c r="CJ21" s="7">
        <f t="shared" si="1"/>
        <v>1492.3440000000001</v>
      </c>
      <c r="CK21" s="7">
        <f t="shared" si="1"/>
        <v>1793.2213333333334</v>
      </c>
      <c r="CL21" s="7">
        <f t="shared" si="1"/>
        <v>2073.1576800000003</v>
      </c>
      <c r="CM21" s="7">
        <f t="shared" si="1"/>
        <v>1068.96</v>
      </c>
      <c r="CN21" s="7">
        <f t="shared" si="1"/>
        <v>1357.1507999999999</v>
      </c>
      <c r="CO21" s="7">
        <f t="shared" si="1"/>
        <v>1645.3416</v>
      </c>
      <c r="CP21" s="7">
        <f t="shared" si="1"/>
        <v>1933.5324000000001</v>
      </c>
      <c r="CQ21" s="7">
        <f t="shared" si="1"/>
        <v>1622.2896000000001</v>
      </c>
      <c r="CR21" s="7">
        <f t="shared" si="1"/>
        <v>2061.5627999999997</v>
      </c>
      <c r="CS21" s="7">
        <f t="shared" si="1"/>
        <v>2500.8359999999998</v>
      </c>
      <c r="CT21" s="7">
        <f t="shared" si="1"/>
        <v>2851.9059239999997</v>
      </c>
      <c r="CU21" s="6">
        <v>800</v>
      </c>
      <c r="CX21" s="17">
        <v>800</v>
      </c>
      <c r="CY21" s="21">
        <f t="shared" si="4"/>
        <v>467.976</v>
      </c>
      <c r="CZ21" s="34">
        <f t="shared" si="5"/>
        <v>584.72733333333326</v>
      </c>
      <c r="DA21" s="39">
        <f t="shared" si="6"/>
        <v>701.47866666666664</v>
      </c>
      <c r="DB21" s="43">
        <f t="shared" si="7"/>
        <v>842.77690000000007</v>
      </c>
      <c r="DC21" s="21">
        <f t="shared" si="8"/>
        <v>660.40533333333337</v>
      </c>
      <c r="DD21" s="34">
        <f t="shared" si="9"/>
        <v>844.02961904761901</v>
      </c>
      <c r="DE21" s="39">
        <f t="shared" si="10"/>
        <v>1035.0571428571429</v>
      </c>
      <c r="DF21" s="43">
        <f t="shared" si="11"/>
        <v>1222.3830476190478</v>
      </c>
      <c r="DG21" s="21">
        <f t="shared" si="12"/>
        <v>762.66327272727278</v>
      </c>
      <c r="DH21" s="34">
        <f t="shared" si="13"/>
        <v>944.18220779220769</v>
      </c>
      <c r="DI21" s="39">
        <f t="shared" si="14"/>
        <v>1125.7011428571427</v>
      </c>
      <c r="DJ21" s="46">
        <f t="shared" si="15"/>
        <v>1307.2200779220777</v>
      </c>
      <c r="DK21" s="21">
        <f t="shared" si="16"/>
        <v>935.4079999999999</v>
      </c>
      <c r="DL21" s="34">
        <f t="shared" si="17"/>
        <v>1202.8064399999998</v>
      </c>
      <c r="DM21" s="39">
        <f t="shared" si="18"/>
        <v>1423.0359999999998</v>
      </c>
      <c r="DN21" s="43">
        <f t="shared" si="19"/>
        <v>1666.85</v>
      </c>
      <c r="DO21" s="19">
        <f t="shared" si="20"/>
        <v>1191.4666666666667</v>
      </c>
      <c r="DP21" s="34">
        <f t="shared" si="21"/>
        <v>1492.3440000000001</v>
      </c>
      <c r="DQ21" s="39">
        <f t="shared" si="22"/>
        <v>1793.2213333333334</v>
      </c>
      <c r="DR21" s="46">
        <f t="shared" si="23"/>
        <v>2073.1576800000003</v>
      </c>
      <c r="DS21" s="21">
        <f t="shared" si="24"/>
        <v>1068.96</v>
      </c>
      <c r="DT21" s="34">
        <f t="shared" si="25"/>
        <v>1357.1507999999999</v>
      </c>
      <c r="DU21" s="39">
        <f t="shared" si="26"/>
        <v>1645.3416</v>
      </c>
      <c r="DV21" s="43">
        <f t="shared" si="27"/>
        <v>1933.5324000000001</v>
      </c>
      <c r="DW21" s="19">
        <f t="shared" si="28"/>
        <v>1622.2896000000001</v>
      </c>
      <c r="DX21" s="34">
        <f t="shared" si="29"/>
        <v>2061.5627999999997</v>
      </c>
      <c r="DY21" s="39">
        <f t="shared" si="30"/>
        <v>2500.8359999999998</v>
      </c>
      <c r="DZ21" s="43">
        <f t="shared" si="31"/>
        <v>2851.9059239999997</v>
      </c>
      <c r="EA21" s="18">
        <v>800</v>
      </c>
      <c r="ED21" s="6">
        <v>800</v>
      </c>
      <c r="EE21" s="7">
        <v>467.976</v>
      </c>
      <c r="EF21" s="7">
        <v>584.72733333333326</v>
      </c>
      <c r="EG21" s="7">
        <v>701.47866666666664</v>
      </c>
      <c r="EH21" s="9">
        <v>842.77690000000007</v>
      </c>
      <c r="EI21" s="7">
        <v>660.40533333333337</v>
      </c>
      <c r="EJ21" s="7">
        <v>844.02961904761901</v>
      </c>
      <c r="EK21" s="7">
        <v>1035.0571428571429</v>
      </c>
      <c r="EL21" s="9">
        <v>1222.3830476190478</v>
      </c>
      <c r="EM21" s="7">
        <v>762.66327272727278</v>
      </c>
      <c r="EN21" s="7">
        <v>944.18220779220769</v>
      </c>
      <c r="EO21" s="7">
        <v>1125.7011428571427</v>
      </c>
      <c r="EP21" s="9">
        <v>1307.2200779220777</v>
      </c>
      <c r="EQ21" s="7">
        <v>935.4079999999999</v>
      </c>
      <c r="ER21" s="7">
        <v>1202.8064399999998</v>
      </c>
      <c r="ES21" s="7">
        <v>1423.0359999999998</v>
      </c>
      <c r="ET21" s="9">
        <v>1666.85</v>
      </c>
      <c r="EU21" s="7">
        <v>1191.4666666666667</v>
      </c>
      <c r="EV21" s="7">
        <v>1492.3440000000001</v>
      </c>
      <c r="EW21" s="7">
        <v>1793.2213333333334</v>
      </c>
      <c r="EX21" s="9">
        <v>2073.1576800000003</v>
      </c>
      <c r="EY21" s="7">
        <v>1068.96</v>
      </c>
      <c r="EZ21" s="7">
        <v>1357.1507999999999</v>
      </c>
      <c r="FA21" s="7">
        <v>1645.3416</v>
      </c>
      <c r="FB21" s="9">
        <v>1933.5324000000001</v>
      </c>
      <c r="FC21" s="7">
        <v>1622.2896000000001</v>
      </c>
      <c r="FD21" s="7">
        <v>2061.5627999999997</v>
      </c>
      <c r="FE21" s="7">
        <v>2500.8359999999998</v>
      </c>
      <c r="FF21" s="7">
        <v>2851.9059239999997</v>
      </c>
      <c r="FG21" s="6">
        <v>800</v>
      </c>
    </row>
    <row r="22" spans="1:163" ht="15.75" thickBot="1" x14ac:dyDescent="0.3">
      <c r="A22" s="17">
        <v>900</v>
      </c>
      <c r="B22" s="21">
        <f>VLOOKUP($I$12,$AK$37:$BN$40,3,0)</f>
        <v>522.18899999999996</v>
      </c>
      <c r="C22" s="34">
        <f>VLOOKUP($I$12,$AK$37:$BN$40,4,0)</f>
        <v>653.55525</v>
      </c>
      <c r="D22" s="39">
        <f>VLOOKUP($I$12,$AK$37:$BN$40,5,0)</f>
        <v>784.92150000000004</v>
      </c>
      <c r="E22" s="43">
        <f>VLOOKUP($I$12,$AK$37:$BN$40,6,0)</f>
        <v>943.77638250000007</v>
      </c>
      <c r="F22" s="19">
        <f>VLOOKUP($I$12,$AK$37:$BN$40,7,0)</f>
        <v>737.19899999999996</v>
      </c>
      <c r="G22" s="34">
        <f>VLOOKUP($I$12,$AK$37:$BN$40,8,0)</f>
        <v>943.02961904761901</v>
      </c>
      <c r="H22" s="39">
        <f>VLOOKUP($I$12,$AK$37:$BN$40,9,0)</f>
        <v>1158.1142857142856</v>
      </c>
      <c r="I22" s="46">
        <f>VLOOKUP($I$12,$AK$37:$BN$40,10,0)</f>
        <v>1368.5719285714285</v>
      </c>
      <c r="J22" s="21">
        <f>VLOOKUP($I$12,$AK$37:$BN$40,11,0)</f>
        <v>852.1821818181819</v>
      </c>
      <c r="K22" s="34">
        <f>VLOOKUP($I$12,$AK$37:$BN$40,12,0)</f>
        <v>1056.0722337662337</v>
      </c>
      <c r="L22" s="39">
        <f>VLOOKUP($I$12,$AK$37:$BN$40,13,0)</f>
        <v>1259.9622857142856</v>
      </c>
      <c r="M22" s="43">
        <f>VLOOKUP($I$12,$AK$37:$BN$40,14,0)</f>
        <v>1463.8523376623375</v>
      </c>
      <c r="N22" s="19">
        <f>VLOOKUP($I$12,$AK$37:$BN$40,15,0)</f>
        <v>1046.52</v>
      </c>
      <c r="O22" s="34">
        <f>VLOOKUP($I$12,$AK$37:$BN$40,16,0)</f>
        <v>1346.90184</v>
      </c>
      <c r="P22" s="39">
        <f>VLOOKUP($I$12,$AK$37:$BN$40,17,0)</f>
        <v>1594.4639999999999</v>
      </c>
      <c r="Q22" s="46">
        <f>VLOOKUP($I$12,$AK$37:$BN$40,18,0)</f>
        <v>1868.4359999999999</v>
      </c>
      <c r="R22" s="21">
        <f>VLOOKUP($I$12,$AK$37:$BN$40,19,0)</f>
        <v>1334.1999999999998</v>
      </c>
      <c r="S22" s="34">
        <f>VLOOKUP($I$12,$AK$37:$BN$40,20,0)</f>
        <v>1672.1509999999998</v>
      </c>
      <c r="T22" s="39">
        <f>VLOOKUP($I$12,$AK$37:$BN$40,21,0)</f>
        <v>2010.1020000000001</v>
      </c>
      <c r="U22" s="43">
        <f>VLOOKUP($I$12,$AK$37:$BN$40,22,0)</f>
        <v>2324.5724700000005</v>
      </c>
      <c r="V22" s="19">
        <f>VLOOKUP($I$12,$AK$37:$BN$40,23,0)</f>
        <v>1190.6970000000001</v>
      </c>
      <c r="W22" s="34">
        <f>VLOOKUP($I$12,$AK$37:$BN$40,24,0)</f>
        <v>1514.0829000000001</v>
      </c>
      <c r="X22" s="39">
        <f>VLOOKUP($I$12,$AK$37:$BN$40,25,0)</f>
        <v>1837.4688000000001</v>
      </c>
      <c r="Y22" s="43">
        <f>VLOOKUP($I$12,$AK$37:$BN$40,26,0)</f>
        <v>2160.8546999999999</v>
      </c>
      <c r="Z22" s="21">
        <f>VLOOKUP($I$12,$AK$37:$BN$40,27,0)</f>
        <v>1813.1927999999998</v>
      </c>
      <c r="AA22" s="34">
        <f>VLOOKUP($I$12,$AK$37:$BN$40,28,0)</f>
        <v>2306.5463999999997</v>
      </c>
      <c r="AB22" s="39">
        <f>VLOOKUP($I$12,$AK$37:$BN$40,29,0)</f>
        <v>2799.8999999999996</v>
      </c>
      <c r="AC22" s="43">
        <f>VLOOKUP($I$12,$AK$37:$BN$40,30,0)</f>
        <v>3194.4559919999997</v>
      </c>
      <c r="AD22" s="18">
        <v>900</v>
      </c>
      <c r="AK22">
        <v>2</v>
      </c>
      <c r="AM22" s="93">
        <f>BS44</f>
        <v>305.33700000000005</v>
      </c>
      <c r="AN22" s="93">
        <f t="shared" ref="AN22:BN22" si="35">BT44</f>
        <v>378.24358333333339</v>
      </c>
      <c r="AO22" s="93">
        <f t="shared" si="35"/>
        <v>451.15016666666668</v>
      </c>
      <c r="AP22" s="93">
        <f t="shared" si="35"/>
        <v>539.77845249999996</v>
      </c>
      <c r="AQ22" s="93">
        <f t="shared" si="35"/>
        <v>430.02433333333335</v>
      </c>
      <c r="AR22" s="93">
        <f t="shared" si="35"/>
        <v>547.02961904761901</v>
      </c>
      <c r="AS22" s="93">
        <f t="shared" si="35"/>
        <v>665.88571428571436</v>
      </c>
      <c r="AT22" s="93">
        <f t="shared" si="35"/>
        <v>783.81640476190489</v>
      </c>
      <c r="AU22" s="93">
        <f t="shared" si="35"/>
        <v>494.10654545454548</v>
      </c>
      <c r="AV22" s="93">
        <f t="shared" si="35"/>
        <v>608.51212987012991</v>
      </c>
      <c r="AW22" s="93">
        <f t="shared" si="35"/>
        <v>722.91771428571428</v>
      </c>
      <c r="AX22" s="93">
        <f t="shared" si="35"/>
        <v>837.32329870129865</v>
      </c>
      <c r="AY22" s="93">
        <f t="shared" si="35"/>
        <v>602.072</v>
      </c>
      <c r="AZ22" s="93">
        <f t="shared" si="35"/>
        <v>770.52024000000006</v>
      </c>
      <c r="BA22" s="93">
        <f t="shared" si="35"/>
        <v>908.75199999999995</v>
      </c>
      <c r="BB22" s="93">
        <f t="shared" si="35"/>
        <v>1062.0919999999999</v>
      </c>
      <c r="BC22" s="93">
        <f t="shared" si="35"/>
        <v>763.26666666666665</v>
      </c>
      <c r="BD22" s="93">
        <f t="shared" si="35"/>
        <v>952.923</v>
      </c>
      <c r="BE22" s="93">
        <f t="shared" si="35"/>
        <v>1142.5793333333334</v>
      </c>
      <c r="BF22" s="93">
        <f t="shared" si="35"/>
        <v>1318.9133099999999</v>
      </c>
      <c r="BG22" s="93">
        <f t="shared" si="35"/>
        <v>703.74900000000002</v>
      </c>
      <c r="BH22" s="93">
        <f t="shared" si="35"/>
        <v>886.35450000000003</v>
      </c>
      <c r="BI22" s="93">
        <f t="shared" si="35"/>
        <v>1068.96</v>
      </c>
      <c r="BJ22" s="93">
        <f t="shared" si="35"/>
        <v>1251.5655000000002</v>
      </c>
      <c r="BK22" s="93">
        <f t="shared" si="35"/>
        <v>1049.58</v>
      </c>
      <c r="BL22" s="93">
        <f t="shared" si="35"/>
        <v>1326.6120000000001</v>
      </c>
      <c r="BM22" s="93">
        <f t="shared" si="35"/>
        <v>1603.644</v>
      </c>
      <c r="BN22" s="93">
        <f t="shared" si="35"/>
        <v>1824.2557199999999</v>
      </c>
      <c r="BR22" s="6">
        <v>900</v>
      </c>
      <c r="BS22" s="7">
        <f t="shared" si="3"/>
        <v>522.18899999999996</v>
      </c>
      <c r="BT22" s="7">
        <f t="shared" si="1"/>
        <v>653.55525</v>
      </c>
      <c r="BU22" s="7">
        <f t="shared" si="1"/>
        <v>784.92150000000004</v>
      </c>
      <c r="BV22" s="7">
        <f t="shared" si="1"/>
        <v>943.77638250000007</v>
      </c>
      <c r="BW22" s="7">
        <f t="shared" si="1"/>
        <v>737.19899999999996</v>
      </c>
      <c r="BX22" s="7">
        <f t="shared" si="1"/>
        <v>943.02961904761901</v>
      </c>
      <c r="BY22" s="7">
        <f t="shared" si="1"/>
        <v>1158.1142857142856</v>
      </c>
      <c r="BZ22" s="7">
        <f t="shared" si="1"/>
        <v>1368.5719285714285</v>
      </c>
      <c r="CA22" s="7">
        <f t="shared" si="1"/>
        <v>852.1821818181819</v>
      </c>
      <c r="CB22" s="7">
        <f t="shared" si="1"/>
        <v>1056.0722337662337</v>
      </c>
      <c r="CC22" s="7">
        <f t="shared" si="1"/>
        <v>1259.9622857142856</v>
      </c>
      <c r="CD22" s="7">
        <f t="shared" si="1"/>
        <v>1463.8523376623375</v>
      </c>
      <c r="CE22" s="7">
        <f t="shared" si="1"/>
        <v>1046.52</v>
      </c>
      <c r="CF22" s="7">
        <f t="shared" si="1"/>
        <v>1346.90184</v>
      </c>
      <c r="CG22" s="7">
        <f t="shared" si="1"/>
        <v>1594.4639999999999</v>
      </c>
      <c r="CH22" s="7">
        <f t="shared" si="1"/>
        <v>1868.4359999999999</v>
      </c>
      <c r="CI22" s="7">
        <f t="shared" si="1"/>
        <v>1334.1999999999998</v>
      </c>
      <c r="CJ22" s="7">
        <f t="shared" si="1"/>
        <v>1672.1509999999998</v>
      </c>
      <c r="CK22" s="7">
        <f t="shared" si="1"/>
        <v>2010.1020000000001</v>
      </c>
      <c r="CL22" s="7">
        <f t="shared" si="1"/>
        <v>2324.5724700000005</v>
      </c>
      <c r="CM22" s="7">
        <f t="shared" si="1"/>
        <v>1190.6970000000001</v>
      </c>
      <c r="CN22" s="7">
        <f t="shared" si="1"/>
        <v>1514.0829000000001</v>
      </c>
      <c r="CO22" s="7">
        <f t="shared" si="1"/>
        <v>1837.4688000000001</v>
      </c>
      <c r="CP22" s="7">
        <f t="shared" si="1"/>
        <v>2160.8546999999999</v>
      </c>
      <c r="CQ22" s="7">
        <f t="shared" si="1"/>
        <v>1813.1927999999998</v>
      </c>
      <c r="CR22" s="7">
        <f t="shared" si="1"/>
        <v>2306.5463999999997</v>
      </c>
      <c r="CS22" s="7">
        <f t="shared" si="1"/>
        <v>2799.8999999999996</v>
      </c>
      <c r="CT22" s="7">
        <f t="shared" si="1"/>
        <v>3194.4559919999997</v>
      </c>
      <c r="CU22" s="6">
        <v>900</v>
      </c>
      <c r="CX22" s="17">
        <v>900</v>
      </c>
      <c r="CY22" s="21">
        <f t="shared" si="4"/>
        <v>522.18899999999996</v>
      </c>
      <c r="CZ22" s="34">
        <f t="shared" si="5"/>
        <v>653.55525</v>
      </c>
      <c r="DA22" s="39">
        <f t="shared" si="6"/>
        <v>784.92150000000004</v>
      </c>
      <c r="DB22" s="43">
        <f t="shared" si="7"/>
        <v>943.77638250000007</v>
      </c>
      <c r="DC22" s="21">
        <f t="shared" si="8"/>
        <v>737.19899999999996</v>
      </c>
      <c r="DD22" s="34">
        <f t="shared" si="9"/>
        <v>943.02961904761901</v>
      </c>
      <c r="DE22" s="39">
        <f t="shared" si="10"/>
        <v>1158.1142857142856</v>
      </c>
      <c r="DF22" s="43">
        <f t="shared" si="11"/>
        <v>1368.5719285714285</v>
      </c>
      <c r="DG22" s="21">
        <f t="shared" si="12"/>
        <v>852.1821818181819</v>
      </c>
      <c r="DH22" s="34">
        <f t="shared" si="13"/>
        <v>1056.0722337662337</v>
      </c>
      <c r="DI22" s="39">
        <f t="shared" si="14"/>
        <v>1259.9622857142856</v>
      </c>
      <c r="DJ22" s="46">
        <f t="shared" si="15"/>
        <v>1463.8523376623375</v>
      </c>
      <c r="DK22" s="21">
        <f t="shared" si="16"/>
        <v>1046.52</v>
      </c>
      <c r="DL22" s="34">
        <f t="shared" si="17"/>
        <v>1346.90184</v>
      </c>
      <c r="DM22" s="39">
        <f t="shared" si="18"/>
        <v>1594.4639999999999</v>
      </c>
      <c r="DN22" s="43">
        <f t="shared" si="19"/>
        <v>1868.4359999999999</v>
      </c>
      <c r="DO22" s="19">
        <f t="shared" si="20"/>
        <v>1334.1999999999998</v>
      </c>
      <c r="DP22" s="34">
        <f t="shared" si="21"/>
        <v>1672.1509999999998</v>
      </c>
      <c r="DQ22" s="39">
        <f t="shared" si="22"/>
        <v>2010.1020000000001</v>
      </c>
      <c r="DR22" s="46">
        <f t="shared" si="23"/>
        <v>2324.5724700000005</v>
      </c>
      <c r="DS22" s="21">
        <f t="shared" si="24"/>
        <v>1190.6970000000001</v>
      </c>
      <c r="DT22" s="34">
        <f t="shared" si="25"/>
        <v>1514.0829000000001</v>
      </c>
      <c r="DU22" s="39">
        <f t="shared" si="26"/>
        <v>1837.4688000000001</v>
      </c>
      <c r="DV22" s="43">
        <f t="shared" si="27"/>
        <v>2160.8546999999999</v>
      </c>
      <c r="DW22" s="19">
        <f t="shared" si="28"/>
        <v>1813.1927999999998</v>
      </c>
      <c r="DX22" s="34">
        <f t="shared" si="29"/>
        <v>2306.5463999999997</v>
      </c>
      <c r="DY22" s="39">
        <f t="shared" si="30"/>
        <v>2799.8999999999996</v>
      </c>
      <c r="DZ22" s="43">
        <f t="shared" si="31"/>
        <v>3194.4559919999997</v>
      </c>
      <c r="EA22" s="18">
        <v>900</v>
      </c>
      <c r="ED22" s="6">
        <v>900</v>
      </c>
      <c r="EE22" s="7">
        <v>522.18899999999996</v>
      </c>
      <c r="EF22" s="7">
        <v>653.55525</v>
      </c>
      <c r="EG22" s="7">
        <v>784.92150000000004</v>
      </c>
      <c r="EH22" s="9">
        <v>943.77638250000007</v>
      </c>
      <c r="EI22" s="7">
        <v>737.19899999999996</v>
      </c>
      <c r="EJ22" s="7">
        <v>943.02961904761901</v>
      </c>
      <c r="EK22" s="7">
        <v>1158.1142857142856</v>
      </c>
      <c r="EL22" s="9">
        <v>1368.5719285714285</v>
      </c>
      <c r="EM22" s="7">
        <v>852.1821818181819</v>
      </c>
      <c r="EN22" s="7">
        <v>1056.0722337662337</v>
      </c>
      <c r="EO22" s="7">
        <v>1259.9622857142856</v>
      </c>
      <c r="EP22" s="9">
        <v>1463.8523376623375</v>
      </c>
      <c r="EQ22" s="7">
        <v>1046.52</v>
      </c>
      <c r="ER22" s="7">
        <v>1346.90184</v>
      </c>
      <c r="ES22" s="7">
        <v>1594.4639999999999</v>
      </c>
      <c r="ET22" s="9">
        <v>1868.4359999999999</v>
      </c>
      <c r="EU22" s="7">
        <v>1334.1999999999998</v>
      </c>
      <c r="EV22" s="7">
        <v>1672.1509999999998</v>
      </c>
      <c r="EW22" s="7">
        <v>2010.1020000000001</v>
      </c>
      <c r="EX22" s="9">
        <v>2324.5724700000005</v>
      </c>
      <c r="EY22" s="7">
        <v>1190.6970000000001</v>
      </c>
      <c r="EZ22" s="7">
        <v>1514.0829000000001</v>
      </c>
      <c r="FA22" s="7">
        <v>1837.4688000000001</v>
      </c>
      <c r="FB22" s="9">
        <v>2160.8546999999999</v>
      </c>
      <c r="FC22" s="7">
        <v>1813.1927999999998</v>
      </c>
      <c r="FD22" s="7">
        <v>2306.5463999999997</v>
      </c>
      <c r="FE22" s="7">
        <v>2799.8999999999996</v>
      </c>
      <c r="FF22" s="7">
        <v>3194.4559919999997</v>
      </c>
      <c r="FG22" s="6">
        <v>900</v>
      </c>
    </row>
    <row r="23" spans="1:163" ht="15.75" thickBot="1" x14ac:dyDescent="0.3">
      <c r="A23" s="17">
        <v>1000</v>
      </c>
      <c r="B23" s="21">
        <f>VLOOKUP($I$12,$AK$41:$BN$44,3,0)</f>
        <v>576.40200000000004</v>
      </c>
      <c r="C23" s="34">
        <f>VLOOKUP($I$12,$AK$41:$BN$44,4,0)</f>
        <v>722.38316666666674</v>
      </c>
      <c r="D23" s="39">
        <f>VLOOKUP($I$12,$AK$41:$BN$44,5,0)</f>
        <v>868.36433333333332</v>
      </c>
      <c r="E23" s="43">
        <f>VLOOKUP($I$12,$AK$41:$BN$44,6,0)</f>
        <v>1044.7758649999998</v>
      </c>
      <c r="F23" s="19">
        <f>VLOOKUP($I$12,$AK$41:$BN$44,7,0)</f>
        <v>813.99266666666665</v>
      </c>
      <c r="G23" s="34">
        <f>VLOOKUP($I$12,$AK$41:$BN$44,8,0)</f>
        <v>1042.029619047619</v>
      </c>
      <c r="H23" s="39">
        <f>VLOOKUP($I$12,$AK$41:$BN$44,9,0)</f>
        <v>1281.1714285714286</v>
      </c>
      <c r="I23" s="46">
        <f>VLOOKUP($I$12,$AK$41:$BN$44,10,0)</f>
        <v>1514.7608095238095</v>
      </c>
      <c r="J23" s="21">
        <f>VLOOKUP($I$12,$AK$41:$BN$44,11,0)</f>
        <v>941.70109090909091</v>
      </c>
      <c r="K23" s="34">
        <f>VLOOKUP($I$12,$AK$41:$BN$44,12,0)</f>
        <v>1167.9622597402597</v>
      </c>
      <c r="L23" s="39">
        <f>VLOOKUP($I$12,$AK$41:$BN$44,13,0)</f>
        <v>1394.2234285714285</v>
      </c>
      <c r="M23" s="43">
        <f>VLOOKUP($I$12,$AK$41:$BN$44,14,0)</f>
        <v>1620.4845974025973</v>
      </c>
      <c r="N23" s="19">
        <f>VLOOKUP($I$12,$AK$41:$BN$44,15,0)</f>
        <v>1157.6319999999998</v>
      </c>
      <c r="O23" s="34">
        <f>VLOOKUP($I$12,$AK$41:$BN$44,16,0)</f>
        <v>1490.9972399999997</v>
      </c>
      <c r="P23" s="39">
        <f>VLOOKUP($I$12,$AK$41:$BN$44,17,0)</f>
        <v>1765.8919999999998</v>
      </c>
      <c r="Q23" s="46">
        <f>VLOOKUP($I$12,$AK$41:$BN$44,18,0)</f>
        <v>2070.0219999999999</v>
      </c>
      <c r="R23" s="21">
        <f>VLOOKUP($I$12,$AK$41:$BN$44,19,0)</f>
        <v>1476.9333333333332</v>
      </c>
      <c r="S23" s="34">
        <f>VLOOKUP($I$12,$AK$41:$BN$44,20,0)</f>
        <v>1851.9580000000001</v>
      </c>
      <c r="T23" s="39">
        <f>VLOOKUP($I$12,$AK$41:$BN$44,21,0)</f>
        <v>2226.9826666666668</v>
      </c>
      <c r="U23" s="43">
        <f>VLOOKUP($I$12,$AK$41:$BN$44,22,0)</f>
        <v>2575.9872599999999</v>
      </c>
      <c r="V23" s="19">
        <f>VLOOKUP($I$12,$AK$41:$BN$44,23,0)</f>
        <v>1312.434</v>
      </c>
      <c r="W23" s="34">
        <f>VLOOKUP($I$12,$AK$41:$BN$44,24,0)</f>
        <v>1671.0149999999999</v>
      </c>
      <c r="X23" s="39">
        <f>VLOOKUP($I$12,$AK$41:$BN$44,25,0)</f>
        <v>2029.596</v>
      </c>
      <c r="Y23" s="43">
        <f>VLOOKUP($I$12,$AK$41:$BN$44,26,0)</f>
        <v>2388.1770000000001</v>
      </c>
      <c r="Z23" s="21">
        <f>VLOOKUP($I$12,$AK$41:$BN$44,27,0)</f>
        <v>2004.096</v>
      </c>
      <c r="AA23" s="34">
        <f>VLOOKUP($I$12,$AK$41:$BN$44,28,0)</f>
        <v>2551.5299999999997</v>
      </c>
      <c r="AB23" s="39">
        <f>VLOOKUP($I$12,$AK$41:$BN$44,29,0)</f>
        <v>3098.9639999999999</v>
      </c>
      <c r="AC23" s="43">
        <f>VLOOKUP($I$12,$AK$41:$BN$44,30,0)</f>
        <v>3537.0060600000002</v>
      </c>
      <c r="AD23" s="18">
        <v>1000</v>
      </c>
      <c r="AK23">
        <v>3</v>
      </c>
      <c r="AM23" s="93">
        <f>BS70</f>
        <v>305.33700000000005</v>
      </c>
      <c r="AN23" s="93">
        <f t="shared" ref="AN23:BN23" si="36">BT70</f>
        <v>378.24358333333339</v>
      </c>
      <c r="AO23" s="93">
        <f t="shared" si="36"/>
        <v>451.15016666666668</v>
      </c>
      <c r="AP23" s="93">
        <f t="shared" si="36"/>
        <v>539.77845249999996</v>
      </c>
      <c r="AQ23" s="93">
        <f t="shared" si="36"/>
        <v>0</v>
      </c>
      <c r="AR23" s="93">
        <f t="shared" si="36"/>
        <v>0</v>
      </c>
      <c r="AS23" s="93">
        <f t="shared" si="36"/>
        <v>0</v>
      </c>
      <c r="AT23" s="93">
        <f t="shared" si="36"/>
        <v>0</v>
      </c>
      <c r="AU23" s="93">
        <f t="shared" si="36"/>
        <v>499.04761090909096</v>
      </c>
      <c r="AV23" s="93">
        <f t="shared" si="36"/>
        <v>614.59725116883124</v>
      </c>
      <c r="AW23" s="93">
        <f t="shared" si="36"/>
        <v>730.14689142857139</v>
      </c>
      <c r="AX23" s="93">
        <f t="shared" si="36"/>
        <v>845.69653168831167</v>
      </c>
      <c r="AY23" s="93">
        <f t="shared" si="36"/>
        <v>0</v>
      </c>
      <c r="AZ23" s="93">
        <f t="shared" si="36"/>
        <v>0</v>
      </c>
      <c r="BA23" s="93">
        <f t="shared" si="36"/>
        <v>0</v>
      </c>
      <c r="BB23" s="93">
        <f t="shared" si="36"/>
        <v>0</v>
      </c>
      <c r="BC23" s="93">
        <f t="shared" si="36"/>
        <v>0</v>
      </c>
      <c r="BD23" s="93">
        <f t="shared" si="36"/>
        <v>0</v>
      </c>
      <c r="BE23" s="93">
        <f t="shared" si="36"/>
        <v>0</v>
      </c>
      <c r="BF23" s="93">
        <f t="shared" si="36"/>
        <v>0</v>
      </c>
      <c r="BG23" s="93">
        <f t="shared" si="36"/>
        <v>724.86147000000005</v>
      </c>
      <c r="BH23" s="93">
        <f t="shared" si="36"/>
        <v>912.94513500000005</v>
      </c>
      <c r="BI23" s="93">
        <f t="shared" si="36"/>
        <v>1101.0288</v>
      </c>
      <c r="BJ23" s="93">
        <f t="shared" si="36"/>
        <v>1289.1124650000002</v>
      </c>
      <c r="BK23" s="93">
        <f t="shared" si="36"/>
        <v>0</v>
      </c>
      <c r="BL23" s="93">
        <f t="shared" si="36"/>
        <v>0</v>
      </c>
      <c r="BM23" s="93">
        <f t="shared" si="36"/>
        <v>0</v>
      </c>
      <c r="BN23" s="93">
        <f t="shared" si="36"/>
        <v>0</v>
      </c>
      <c r="BR23" s="6">
        <v>1000</v>
      </c>
      <c r="BS23" s="7">
        <f t="shared" si="3"/>
        <v>576.40200000000004</v>
      </c>
      <c r="BT23" s="7">
        <f t="shared" si="1"/>
        <v>722.38316666666674</v>
      </c>
      <c r="BU23" s="7">
        <f t="shared" si="1"/>
        <v>868.36433333333332</v>
      </c>
      <c r="BV23" s="7">
        <f t="shared" si="1"/>
        <v>1044.7758649999998</v>
      </c>
      <c r="BW23" s="7">
        <f t="shared" si="1"/>
        <v>813.99266666666665</v>
      </c>
      <c r="BX23" s="7">
        <f t="shared" si="1"/>
        <v>1042.029619047619</v>
      </c>
      <c r="BY23" s="7">
        <f t="shared" si="1"/>
        <v>1281.1714285714286</v>
      </c>
      <c r="BZ23" s="7">
        <f t="shared" si="1"/>
        <v>1514.7608095238095</v>
      </c>
      <c r="CA23" s="7">
        <f t="shared" si="1"/>
        <v>941.70109090909091</v>
      </c>
      <c r="CB23" s="7">
        <f t="shared" si="1"/>
        <v>1167.9622597402597</v>
      </c>
      <c r="CC23" s="7">
        <f t="shared" si="1"/>
        <v>1394.2234285714285</v>
      </c>
      <c r="CD23" s="7">
        <f t="shared" si="1"/>
        <v>1620.4845974025973</v>
      </c>
      <c r="CE23" s="7">
        <f t="shared" si="1"/>
        <v>1157.6319999999998</v>
      </c>
      <c r="CF23" s="7">
        <f t="shared" si="1"/>
        <v>1490.9972399999997</v>
      </c>
      <c r="CG23" s="7">
        <f t="shared" si="1"/>
        <v>1765.8919999999998</v>
      </c>
      <c r="CH23" s="7">
        <f t="shared" si="1"/>
        <v>2070.0219999999999</v>
      </c>
      <c r="CI23" s="7">
        <f t="shared" si="1"/>
        <v>1476.9333333333332</v>
      </c>
      <c r="CJ23" s="7">
        <f t="shared" si="1"/>
        <v>1851.9580000000001</v>
      </c>
      <c r="CK23" s="7">
        <f t="shared" si="1"/>
        <v>2226.9826666666668</v>
      </c>
      <c r="CL23" s="7">
        <f t="shared" si="1"/>
        <v>2575.9872599999999</v>
      </c>
      <c r="CM23" s="7">
        <f t="shared" si="1"/>
        <v>1312.434</v>
      </c>
      <c r="CN23" s="7">
        <f t="shared" si="1"/>
        <v>1671.0149999999999</v>
      </c>
      <c r="CO23" s="7">
        <f t="shared" si="1"/>
        <v>2029.596</v>
      </c>
      <c r="CP23" s="7">
        <f t="shared" si="1"/>
        <v>2388.1770000000001</v>
      </c>
      <c r="CQ23" s="7">
        <f t="shared" si="1"/>
        <v>2004.096</v>
      </c>
      <c r="CR23" s="7">
        <f t="shared" si="1"/>
        <v>2551.5299999999997</v>
      </c>
      <c r="CS23" s="7">
        <f t="shared" si="1"/>
        <v>3098.9639999999999</v>
      </c>
      <c r="CT23" s="7">
        <f t="shared" si="1"/>
        <v>3537.0060600000002</v>
      </c>
      <c r="CU23" s="6">
        <v>1000</v>
      </c>
      <c r="CX23" s="17">
        <v>1000</v>
      </c>
      <c r="CY23" s="21">
        <f t="shared" si="4"/>
        <v>576.40200000000004</v>
      </c>
      <c r="CZ23" s="34">
        <f t="shared" si="5"/>
        <v>722.38316666666674</v>
      </c>
      <c r="DA23" s="39">
        <f t="shared" si="6"/>
        <v>868.36433333333332</v>
      </c>
      <c r="DB23" s="43">
        <f t="shared" si="7"/>
        <v>1044.7758649999998</v>
      </c>
      <c r="DC23" s="21">
        <f t="shared" si="8"/>
        <v>813.99266666666665</v>
      </c>
      <c r="DD23" s="34">
        <f t="shared" si="9"/>
        <v>1042.029619047619</v>
      </c>
      <c r="DE23" s="39">
        <f t="shared" si="10"/>
        <v>1281.1714285714286</v>
      </c>
      <c r="DF23" s="43">
        <f t="shared" si="11"/>
        <v>1514.7608095238095</v>
      </c>
      <c r="DG23" s="21">
        <f t="shared" si="12"/>
        <v>941.70109090909091</v>
      </c>
      <c r="DH23" s="34">
        <f t="shared" si="13"/>
        <v>1167.9622597402597</v>
      </c>
      <c r="DI23" s="39">
        <f t="shared" si="14"/>
        <v>1394.2234285714285</v>
      </c>
      <c r="DJ23" s="46">
        <f t="shared" si="15"/>
        <v>1620.4845974025973</v>
      </c>
      <c r="DK23" s="21">
        <f t="shared" si="16"/>
        <v>1157.6319999999998</v>
      </c>
      <c r="DL23" s="34">
        <f t="shared" si="17"/>
        <v>1490.9972399999997</v>
      </c>
      <c r="DM23" s="39">
        <f t="shared" si="18"/>
        <v>1765.8919999999998</v>
      </c>
      <c r="DN23" s="43">
        <f t="shared" si="19"/>
        <v>2070.0219999999999</v>
      </c>
      <c r="DO23" s="19">
        <f t="shared" si="20"/>
        <v>1476.9333333333332</v>
      </c>
      <c r="DP23" s="34">
        <f t="shared" si="21"/>
        <v>1851.9580000000001</v>
      </c>
      <c r="DQ23" s="39">
        <f t="shared" si="22"/>
        <v>2226.9826666666668</v>
      </c>
      <c r="DR23" s="46">
        <f t="shared" si="23"/>
        <v>2575.9872599999999</v>
      </c>
      <c r="DS23" s="21">
        <f t="shared" si="24"/>
        <v>1312.434</v>
      </c>
      <c r="DT23" s="34">
        <f t="shared" si="25"/>
        <v>1671.0149999999999</v>
      </c>
      <c r="DU23" s="39">
        <f t="shared" si="26"/>
        <v>2029.596</v>
      </c>
      <c r="DV23" s="43">
        <f t="shared" si="27"/>
        <v>2388.1770000000001</v>
      </c>
      <c r="DW23" s="19">
        <f t="shared" si="28"/>
        <v>2004.096</v>
      </c>
      <c r="DX23" s="34">
        <f t="shared" si="29"/>
        <v>2551.5299999999997</v>
      </c>
      <c r="DY23" s="39">
        <f t="shared" si="30"/>
        <v>3098.9639999999999</v>
      </c>
      <c r="DZ23" s="43">
        <f t="shared" si="31"/>
        <v>3537.0060600000002</v>
      </c>
      <c r="EA23" s="18">
        <v>1000</v>
      </c>
      <c r="ED23" s="6">
        <v>1000</v>
      </c>
      <c r="EE23" s="10">
        <v>576.40200000000004</v>
      </c>
      <c r="EF23" s="7">
        <v>722.38316666666674</v>
      </c>
      <c r="EG23" s="7">
        <v>868.36433333333332</v>
      </c>
      <c r="EH23" s="9">
        <v>1044.7758649999998</v>
      </c>
      <c r="EI23" s="7">
        <v>813.99266666666665</v>
      </c>
      <c r="EJ23" s="7">
        <v>1042.029619047619</v>
      </c>
      <c r="EK23" s="7">
        <v>1281.1714285714286</v>
      </c>
      <c r="EL23" s="9">
        <v>1514.7608095238095</v>
      </c>
      <c r="EM23" s="7">
        <v>941.70109090909091</v>
      </c>
      <c r="EN23" s="7">
        <v>1167.9622597402597</v>
      </c>
      <c r="EO23" s="7">
        <v>1394.2234285714285</v>
      </c>
      <c r="EP23" s="9">
        <v>1620.4845974025973</v>
      </c>
      <c r="EQ23" s="7">
        <v>1157.6319999999998</v>
      </c>
      <c r="ER23" s="7">
        <v>1490.9972399999997</v>
      </c>
      <c r="ES23" s="7">
        <v>1765.8919999999998</v>
      </c>
      <c r="ET23" s="9">
        <v>2070.0219999999999</v>
      </c>
      <c r="EU23" s="7">
        <v>1476.9333333333332</v>
      </c>
      <c r="EV23" s="7">
        <v>1851.9580000000001</v>
      </c>
      <c r="EW23" s="7">
        <v>2226.9826666666668</v>
      </c>
      <c r="EX23" s="9">
        <v>2575.9872599999999</v>
      </c>
      <c r="EY23" s="7">
        <v>1312.434</v>
      </c>
      <c r="EZ23" s="7">
        <v>1671.0149999999999</v>
      </c>
      <c r="FA23" s="7">
        <v>2029.596</v>
      </c>
      <c r="FB23" s="9">
        <v>2388.1770000000001</v>
      </c>
      <c r="FC23" s="7">
        <v>2004.096</v>
      </c>
      <c r="FD23" s="7">
        <v>2551.5299999999997</v>
      </c>
      <c r="FE23" s="7">
        <v>3098.9639999999999</v>
      </c>
      <c r="FF23" s="7">
        <v>3537.0060600000002</v>
      </c>
      <c r="FG23" s="6">
        <v>1000</v>
      </c>
    </row>
    <row r="24" spans="1:163" ht="15.75" thickBot="1" x14ac:dyDescent="0.3">
      <c r="A24" s="17">
        <v>1100</v>
      </c>
      <c r="B24" s="21">
        <f>VLOOKUP($I$12,$AK$45:$BN$48,3,0)</f>
        <v>630.61500000000001</v>
      </c>
      <c r="C24" s="34">
        <f>VLOOKUP($I$12,$AK$45:$BN$48,4,0)</f>
        <v>791.21108333333336</v>
      </c>
      <c r="D24" s="39">
        <f>VLOOKUP($I$12,$AK$45:$BN$48,5,0)</f>
        <v>951.80716666666672</v>
      </c>
      <c r="E24" s="43">
        <f>VLOOKUP($I$12,$AK$45:$BN$48,6,0)</f>
        <v>1145.7753475000002</v>
      </c>
      <c r="F24" s="19">
        <f>VLOOKUP($I$12,$AK$45:$BN$48,7,0)</f>
        <v>890.78633333333335</v>
      </c>
      <c r="G24" s="34">
        <f>VLOOKUP($I$12,$AK$45:$BN$48,8,0)</f>
        <v>1141.029619047619</v>
      </c>
      <c r="H24" s="39">
        <f>VLOOKUP($I$12,$AK$45:$BN$48,9,0)</f>
        <v>1404.2285714285715</v>
      </c>
      <c r="I24" s="46">
        <f>VLOOKUP($I$12,$AK$45:$BN$48,10,0)</f>
        <v>1660.9496904761907</v>
      </c>
      <c r="J24" s="21">
        <f>VLOOKUP($I$12,$AK$45:$BN$48,11,0)</f>
        <v>1031.22</v>
      </c>
      <c r="K24" s="34">
        <f>VLOOKUP($I$12,$AK$45:$BN$48,12,0)</f>
        <v>1279.8522857142857</v>
      </c>
      <c r="L24" s="39">
        <f>VLOOKUP($I$12,$AK$45:$BN$48,13,0)</f>
        <v>1528.4845714285711</v>
      </c>
      <c r="M24" s="43">
        <f>VLOOKUP($I$12,$AK$45:$BN$48,14,0)</f>
        <v>1777.1168571428566</v>
      </c>
      <c r="N24" s="19">
        <f>VLOOKUP($I$12,$AK$45:$BN$48,15,0)</f>
        <v>1268.7439999999999</v>
      </c>
      <c r="O24" s="34">
        <f>VLOOKUP($I$12,$AK$45:$BN$48,16,0)</f>
        <v>1635.0926399999996</v>
      </c>
      <c r="P24" s="39">
        <f>VLOOKUP($I$12,$AK$45:$BN$48,17,0)</f>
        <v>1937.3199999999997</v>
      </c>
      <c r="Q24" s="46">
        <f>VLOOKUP($I$12,$AK$45:$BN$48,18,0)</f>
        <v>2271.6079999999997</v>
      </c>
      <c r="R24" s="21">
        <f>VLOOKUP($I$12,$AK$45:$BN$48,19,0)</f>
        <v>1619.6666666666665</v>
      </c>
      <c r="S24" s="34">
        <f>VLOOKUP($I$12,$AK$45:$BN$48,20,0)</f>
        <v>2031.7650000000001</v>
      </c>
      <c r="T24" s="39">
        <f>VLOOKUP($I$12,$AK$45:$BN$48,21,0)</f>
        <v>2443.8633333333337</v>
      </c>
      <c r="U24" s="43">
        <f>VLOOKUP($I$12,$AK$45:$BN$48,22,0)</f>
        <v>2827.4020500000001</v>
      </c>
      <c r="V24" s="19">
        <f>VLOOKUP($I$12,$AK$45:$BN$48,23,0)</f>
        <v>1434.171</v>
      </c>
      <c r="W24" s="34">
        <f>VLOOKUP($I$12,$AK$45:$BN$48,24,0)</f>
        <v>1827.9470999999999</v>
      </c>
      <c r="X24" s="39">
        <f>VLOOKUP($I$12,$AK$45:$BN$48,25,0)</f>
        <v>2221.7231999999999</v>
      </c>
      <c r="Y24" s="43">
        <f>VLOOKUP($I$12,$AK$45:$BN$48,26,0)</f>
        <v>2615.4992999999999</v>
      </c>
      <c r="Z24" s="21">
        <f>VLOOKUP($I$12,$AK$45:$BN$48,27,0)</f>
        <v>2194.9991999999997</v>
      </c>
      <c r="AA24" s="34">
        <f>VLOOKUP($I$12,$AK$45:$BN$48,28,0)</f>
        <v>2796.5135999999998</v>
      </c>
      <c r="AB24" s="39">
        <f>VLOOKUP($I$12,$AK$45:$BN$48,29,0)</f>
        <v>3398.0279999999998</v>
      </c>
      <c r="AC24" s="43">
        <f>VLOOKUP($I$12,$AK$45:$BN$48,30,0)</f>
        <v>3879.5561279999997</v>
      </c>
      <c r="AD24" s="18">
        <v>1100</v>
      </c>
      <c r="AK24">
        <v>4</v>
      </c>
      <c r="AM24" s="94">
        <f>BS96</f>
        <v>305.33700000000005</v>
      </c>
      <c r="AN24" s="94">
        <f t="shared" ref="AN24:BN24" si="37">BT96</f>
        <v>378.24358333333339</v>
      </c>
      <c r="AO24" s="94">
        <f t="shared" si="37"/>
        <v>451.15016666666668</v>
      </c>
      <c r="AP24" s="94">
        <f t="shared" si="37"/>
        <v>539.77845249999996</v>
      </c>
      <c r="AQ24" s="94">
        <f t="shared" si="37"/>
        <v>0</v>
      </c>
      <c r="AR24" s="94">
        <f t="shared" si="37"/>
        <v>0</v>
      </c>
      <c r="AS24" s="94">
        <f t="shared" si="37"/>
        <v>0</v>
      </c>
      <c r="AT24" s="94">
        <f t="shared" si="37"/>
        <v>0</v>
      </c>
      <c r="AU24" s="94">
        <f t="shared" si="37"/>
        <v>499.04761090909096</v>
      </c>
      <c r="AV24" s="94">
        <f t="shared" si="37"/>
        <v>614.59725116883124</v>
      </c>
      <c r="AW24" s="94">
        <f t="shared" si="37"/>
        <v>730.14689142857139</v>
      </c>
      <c r="AX24" s="94">
        <f t="shared" si="37"/>
        <v>845.69653168831167</v>
      </c>
      <c r="AY24" s="94">
        <f t="shared" si="37"/>
        <v>0</v>
      </c>
      <c r="AZ24" s="94">
        <f t="shared" si="37"/>
        <v>0</v>
      </c>
      <c r="BA24" s="94">
        <f t="shared" si="37"/>
        <v>0</v>
      </c>
      <c r="BB24" s="94">
        <f t="shared" si="37"/>
        <v>0</v>
      </c>
      <c r="BC24" s="94">
        <f t="shared" si="37"/>
        <v>0</v>
      </c>
      <c r="BD24" s="94">
        <f t="shared" si="37"/>
        <v>0</v>
      </c>
      <c r="BE24" s="94">
        <f t="shared" si="37"/>
        <v>0</v>
      </c>
      <c r="BF24" s="94">
        <f t="shared" si="37"/>
        <v>0</v>
      </c>
      <c r="BG24" s="94">
        <f t="shared" si="37"/>
        <v>724.86147000000005</v>
      </c>
      <c r="BH24" s="94">
        <f t="shared" si="37"/>
        <v>912.94513500000005</v>
      </c>
      <c r="BI24" s="94">
        <f t="shared" si="37"/>
        <v>1101.0288</v>
      </c>
      <c r="BJ24" s="94">
        <f t="shared" si="37"/>
        <v>1289.1124650000002</v>
      </c>
      <c r="BK24" s="94">
        <f t="shared" si="37"/>
        <v>0</v>
      </c>
      <c r="BL24" s="94">
        <f t="shared" si="37"/>
        <v>0</v>
      </c>
      <c r="BM24" s="94">
        <f t="shared" si="37"/>
        <v>0</v>
      </c>
      <c r="BN24" s="94">
        <f t="shared" si="37"/>
        <v>0</v>
      </c>
      <c r="BR24" s="6">
        <v>1100</v>
      </c>
      <c r="BS24" s="7">
        <f t="shared" si="3"/>
        <v>630.61500000000001</v>
      </c>
      <c r="BT24" s="7">
        <f t="shared" si="1"/>
        <v>791.21108333333336</v>
      </c>
      <c r="BU24" s="7">
        <f t="shared" si="1"/>
        <v>951.80716666666672</v>
      </c>
      <c r="BV24" s="7">
        <f t="shared" si="1"/>
        <v>1145.7753475000002</v>
      </c>
      <c r="BW24" s="7">
        <f t="shared" si="1"/>
        <v>890.78633333333335</v>
      </c>
      <c r="BX24" s="7">
        <f t="shared" si="1"/>
        <v>1141.029619047619</v>
      </c>
      <c r="BY24" s="7">
        <f t="shared" si="1"/>
        <v>1404.2285714285715</v>
      </c>
      <c r="BZ24" s="7">
        <f t="shared" si="1"/>
        <v>1660.9496904761907</v>
      </c>
      <c r="CA24" s="7">
        <f t="shared" si="1"/>
        <v>1031.22</v>
      </c>
      <c r="CB24" s="7">
        <f t="shared" si="1"/>
        <v>1279.8522857142857</v>
      </c>
      <c r="CC24" s="7">
        <f t="shared" si="1"/>
        <v>1528.4845714285711</v>
      </c>
      <c r="CD24" s="7">
        <f t="shared" si="1"/>
        <v>1777.1168571428566</v>
      </c>
      <c r="CE24" s="7">
        <f t="shared" si="1"/>
        <v>1268.7439999999999</v>
      </c>
      <c r="CF24" s="7">
        <f t="shared" si="1"/>
        <v>1635.0926399999996</v>
      </c>
      <c r="CG24" s="7">
        <f t="shared" si="1"/>
        <v>1937.3199999999997</v>
      </c>
      <c r="CH24" s="7">
        <f t="shared" si="1"/>
        <v>2271.6079999999997</v>
      </c>
      <c r="CI24" s="7">
        <f t="shared" si="1"/>
        <v>1619.6666666666665</v>
      </c>
      <c r="CJ24" s="7">
        <f t="shared" si="1"/>
        <v>2031.7650000000001</v>
      </c>
      <c r="CK24" s="7">
        <f t="shared" si="1"/>
        <v>2443.8633333333337</v>
      </c>
      <c r="CL24" s="7">
        <f t="shared" si="1"/>
        <v>2827.4020500000001</v>
      </c>
      <c r="CM24" s="7">
        <f t="shared" si="1"/>
        <v>1434.171</v>
      </c>
      <c r="CN24" s="7">
        <f t="shared" si="1"/>
        <v>1827.9470999999999</v>
      </c>
      <c r="CO24" s="7">
        <f t="shared" si="1"/>
        <v>2221.7231999999999</v>
      </c>
      <c r="CP24" s="7">
        <f t="shared" si="1"/>
        <v>2615.4992999999999</v>
      </c>
      <c r="CQ24" s="7">
        <f t="shared" si="1"/>
        <v>2194.9991999999997</v>
      </c>
      <c r="CR24" s="7">
        <f t="shared" si="1"/>
        <v>2796.5135999999998</v>
      </c>
      <c r="CS24" s="7">
        <f t="shared" si="1"/>
        <v>3398.0279999999998</v>
      </c>
      <c r="CT24" s="7">
        <f t="shared" si="1"/>
        <v>3879.5561279999997</v>
      </c>
      <c r="CU24" s="6">
        <v>1100</v>
      </c>
      <c r="CX24" s="17">
        <v>1100</v>
      </c>
      <c r="CY24" s="21">
        <f t="shared" si="4"/>
        <v>630.61500000000001</v>
      </c>
      <c r="CZ24" s="34">
        <f t="shared" si="5"/>
        <v>791.21108333333336</v>
      </c>
      <c r="DA24" s="39">
        <f t="shared" si="6"/>
        <v>951.80716666666672</v>
      </c>
      <c r="DB24" s="43">
        <f t="shared" si="7"/>
        <v>1145.7753475000002</v>
      </c>
      <c r="DC24" s="21">
        <f t="shared" si="8"/>
        <v>890.78633333333335</v>
      </c>
      <c r="DD24" s="34">
        <f t="shared" si="9"/>
        <v>1141.029619047619</v>
      </c>
      <c r="DE24" s="39">
        <f t="shared" si="10"/>
        <v>1404.2285714285715</v>
      </c>
      <c r="DF24" s="43">
        <f t="shared" si="11"/>
        <v>1660.9496904761907</v>
      </c>
      <c r="DG24" s="21">
        <f t="shared" si="12"/>
        <v>1031.22</v>
      </c>
      <c r="DH24" s="34">
        <f t="shared" si="13"/>
        <v>1279.8522857142857</v>
      </c>
      <c r="DI24" s="39">
        <f t="shared" si="14"/>
        <v>1528.4845714285711</v>
      </c>
      <c r="DJ24" s="46">
        <f t="shared" si="15"/>
        <v>1777.1168571428566</v>
      </c>
      <c r="DK24" s="21">
        <f t="shared" si="16"/>
        <v>1268.7439999999999</v>
      </c>
      <c r="DL24" s="34">
        <f t="shared" si="17"/>
        <v>1635.0926399999996</v>
      </c>
      <c r="DM24" s="39">
        <f t="shared" si="18"/>
        <v>1937.3199999999997</v>
      </c>
      <c r="DN24" s="43">
        <f t="shared" si="19"/>
        <v>2271.6079999999997</v>
      </c>
      <c r="DO24" s="19">
        <f t="shared" si="20"/>
        <v>1619.6666666666665</v>
      </c>
      <c r="DP24" s="34">
        <f t="shared" si="21"/>
        <v>2031.7650000000001</v>
      </c>
      <c r="DQ24" s="39">
        <f t="shared" si="22"/>
        <v>2443.8633333333337</v>
      </c>
      <c r="DR24" s="46">
        <f t="shared" si="23"/>
        <v>2827.4020500000001</v>
      </c>
      <c r="DS24" s="21">
        <f t="shared" si="24"/>
        <v>1434.171</v>
      </c>
      <c r="DT24" s="34">
        <f t="shared" si="25"/>
        <v>1827.9470999999999</v>
      </c>
      <c r="DU24" s="39">
        <f t="shared" si="26"/>
        <v>2221.7231999999999</v>
      </c>
      <c r="DV24" s="43">
        <f t="shared" si="27"/>
        <v>2615.4992999999999</v>
      </c>
      <c r="DW24" s="19">
        <f t="shared" si="28"/>
        <v>2194.9991999999997</v>
      </c>
      <c r="DX24" s="34">
        <f t="shared" si="29"/>
        <v>2796.5135999999998</v>
      </c>
      <c r="DY24" s="39">
        <f t="shared" si="30"/>
        <v>3398.0279999999998</v>
      </c>
      <c r="DZ24" s="43">
        <f t="shared" si="31"/>
        <v>3879.5561279999997</v>
      </c>
      <c r="EA24" s="18">
        <v>1100</v>
      </c>
      <c r="ED24" s="6">
        <v>1100</v>
      </c>
      <c r="EE24" s="10">
        <v>630.61500000000001</v>
      </c>
      <c r="EF24" s="7">
        <v>791.21108333333336</v>
      </c>
      <c r="EG24" s="7">
        <v>951.80716666666672</v>
      </c>
      <c r="EH24" s="9">
        <v>1145.7753475000002</v>
      </c>
      <c r="EI24" s="7">
        <v>890.78633333333335</v>
      </c>
      <c r="EJ24" s="7">
        <v>1141.029619047619</v>
      </c>
      <c r="EK24" s="7">
        <v>1404.2285714285715</v>
      </c>
      <c r="EL24" s="9">
        <v>1660.9496904761907</v>
      </c>
      <c r="EM24" s="7">
        <v>1031.22</v>
      </c>
      <c r="EN24" s="7">
        <v>1279.8522857142857</v>
      </c>
      <c r="EO24" s="7">
        <v>1528.4845714285711</v>
      </c>
      <c r="EP24" s="9">
        <v>1777.1168571428566</v>
      </c>
      <c r="EQ24" s="7">
        <v>1268.7439999999999</v>
      </c>
      <c r="ER24" s="7">
        <v>1635.0926399999996</v>
      </c>
      <c r="ES24" s="7">
        <v>1937.3199999999997</v>
      </c>
      <c r="ET24" s="9">
        <v>2271.6079999999997</v>
      </c>
      <c r="EU24" s="7">
        <v>1619.6666666666665</v>
      </c>
      <c r="EV24" s="7">
        <v>2031.7650000000001</v>
      </c>
      <c r="EW24" s="7">
        <v>2443.8633333333337</v>
      </c>
      <c r="EX24" s="9">
        <v>2827.4020500000001</v>
      </c>
      <c r="EY24" s="7">
        <v>1434.171</v>
      </c>
      <c r="EZ24" s="7">
        <v>1827.9470999999999</v>
      </c>
      <c r="FA24" s="7">
        <v>2221.7231999999999</v>
      </c>
      <c r="FB24" s="9">
        <v>2615.4992999999999</v>
      </c>
      <c r="FC24" s="7">
        <v>2194.9991999999997</v>
      </c>
      <c r="FD24" s="7">
        <v>2796.5135999999998</v>
      </c>
      <c r="FE24" s="7">
        <v>3398.0279999999998</v>
      </c>
      <c r="FF24" s="7">
        <v>3879.5561279999997</v>
      </c>
      <c r="FG24" s="6">
        <v>1100</v>
      </c>
    </row>
    <row r="25" spans="1:163" ht="15.75" thickBot="1" x14ac:dyDescent="0.3">
      <c r="A25" s="17">
        <v>1200</v>
      </c>
      <c r="B25" s="21">
        <f>VLOOKUP($I$12,$AK$49:$BN$52,3,0)</f>
        <v>684.82799999999997</v>
      </c>
      <c r="C25" s="34">
        <f>VLOOKUP($I$12,$AK$49:$BN$52,4,0)</f>
        <v>860.03899999999999</v>
      </c>
      <c r="D25" s="39">
        <f>VLOOKUP($I$12,$AK$49:$BN$52,5,0)</f>
        <v>1035.25</v>
      </c>
      <c r="E25" s="43">
        <f>VLOOKUP($I$12,$AK$49:$BN$52,6,0)</f>
        <v>1246.7748300000001</v>
      </c>
      <c r="F25" s="19">
        <f>VLOOKUP($I$12,$AK$49:$BN$52,7,0)</f>
        <v>967.58</v>
      </c>
      <c r="G25" s="34">
        <f>VLOOKUP($I$12,$AK$49:$BN$52,8,0)</f>
        <v>1240.029619047619</v>
      </c>
      <c r="H25" s="39">
        <f>VLOOKUP($I$12,$AK$49:$BN$52,9,0)</f>
        <v>1527.2857142857142</v>
      </c>
      <c r="I25" s="46">
        <f>VLOOKUP($I$12,$AK$49:$BN$52,10,0)</f>
        <v>1807.1385714285714</v>
      </c>
      <c r="J25" s="21">
        <f>VLOOKUP($I$12,$AK$49:$BN$52,11,0)</f>
        <v>1120.7389090909091</v>
      </c>
      <c r="K25" s="34">
        <f>VLOOKUP($I$12,$AK$49:$BN$52,12,0)</f>
        <v>1391.7423116883117</v>
      </c>
      <c r="L25" s="39">
        <f>VLOOKUP($I$12,$AK$49:$BN$52,13,0)</f>
        <v>1662.7457142857143</v>
      </c>
      <c r="M25" s="43">
        <f>VLOOKUP($I$12,$AK$49:$BN$52,14,0)</f>
        <v>1933.7491168831168</v>
      </c>
      <c r="N25" s="19">
        <f>VLOOKUP($I$12,$AK$49:$BN$52,15,0)</f>
        <v>1379.8559999999998</v>
      </c>
      <c r="O25" s="34">
        <f>VLOOKUP($I$12,$AK$49:$BN$52,16,0)</f>
        <v>1779.1880399999998</v>
      </c>
      <c r="P25" s="39">
        <f>VLOOKUP($I$12,$AK$49:$BN$52,17,0)</f>
        <v>2108.7479999999996</v>
      </c>
      <c r="Q25" s="46">
        <f>VLOOKUP($I$12,$AK$49:$BN$52,18,0)</f>
        <v>2473.1939999999995</v>
      </c>
      <c r="R25" s="21">
        <f>VLOOKUP($I$12,$AK$49:$BN$52,19,0)</f>
        <v>1762.3999999999999</v>
      </c>
      <c r="S25" s="34">
        <f>VLOOKUP($I$12,$AK$49:$BN$52,20,0)</f>
        <v>2211.5720000000001</v>
      </c>
      <c r="T25" s="39">
        <f>VLOOKUP($I$12,$AK$49:$BN$52,21,0)</f>
        <v>2660.7440000000001</v>
      </c>
      <c r="U25" s="43">
        <f>VLOOKUP($I$12,$AK$49:$BN$52,22,0)</f>
        <v>3078.81684</v>
      </c>
      <c r="V25" s="19">
        <f>VLOOKUP($I$12,$AK$49:$BN$52,23,0)</f>
        <v>1555.9080000000001</v>
      </c>
      <c r="W25" s="34">
        <f>VLOOKUP($I$12,$AK$49:$BN$52,24,0)</f>
        <v>1984.8791999999999</v>
      </c>
      <c r="X25" s="39">
        <f>VLOOKUP($I$12,$AK$49:$BN$52,25,0)</f>
        <v>2413.8503999999994</v>
      </c>
      <c r="Y25" s="43">
        <f>VLOOKUP($I$12,$AK$49:$BN$52,26,0)</f>
        <v>2842.8215999999989</v>
      </c>
      <c r="Z25" s="21">
        <f>VLOOKUP($I$12,$AK$49:$BN$52,27,0)</f>
        <v>2385.9023999999999</v>
      </c>
      <c r="AA25" s="34">
        <f>VLOOKUP($I$12,$AK$49:$BN$52,28,0)</f>
        <v>3041.4971999999998</v>
      </c>
      <c r="AB25" s="39">
        <f>VLOOKUP($I$12,$AK$49:$BN$52,29,0)</f>
        <v>3697.0920000000001</v>
      </c>
      <c r="AC25" s="43">
        <f>VLOOKUP($I$12,$AK$49:$BN$52,30,0)</f>
        <v>4222.1061960000006</v>
      </c>
      <c r="AD25" s="18">
        <v>1200</v>
      </c>
      <c r="AK25">
        <v>1</v>
      </c>
      <c r="AL25" s="17">
        <v>600</v>
      </c>
      <c r="AM25" s="92">
        <f>BS19</f>
        <v>359.55</v>
      </c>
      <c r="AN25" s="92">
        <f t="shared" ref="AN25:BN25" si="38">BT19</f>
        <v>447.07150000000001</v>
      </c>
      <c r="AO25" s="92">
        <f t="shared" si="38"/>
        <v>534.59299999999996</v>
      </c>
      <c r="AP25" s="92">
        <f t="shared" si="38"/>
        <v>640.77793499999996</v>
      </c>
      <c r="AQ25" s="92">
        <f t="shared" si="38"/>
        <v>506.81800000000004</v>
      </c>
      <c r="AR25" s="92">
        <f t="shared" si="38"/>
        <v>646.02961904761901</v>
      </c>
      <c r="AS25" s="92">
        <f t="shared" si="38"/>
        <v>788.94285714285718</v>
      </c>
      <c r="AT25" s="92">
        <f t="shared" si="38"/>
        <v>930.00528571428572</v>
      </c>
      <c r="AU25" s="92">
        <f t="shared" si="38"/>
        <v>583.62545454545466</v>
      </c>
      <c r="AV25" s="92">
        <f t="shared" si="38"/>
        <v>720.40215584415591</v>
      </c>
      <c r="AW25" s="92">
        <f t="shared" si="38"/>
        <v>857.17885714285717</v>
      </c>
      <c r="AX25" s="92">
        <f t="shared" si="38"/>
        <v>993.95555844155842</v>
      </c>
      <c r="AY25" s="92">
        <f t="shared" si="38"/>
        <v>713.18399999999997</v>
      </c>
      <c r="AZ25" s="92">
        <f t="shared" si="38"/>
        <v>914.61563999999987</v>
      </c>
      <c r="BA25" s="92">
        <f t="shared" si="38"/>
        <v>1080.1799999999998</v>
      </c>
      <c r="BB25" s="92">
        <f t="shared" si="38"/>
        <v>1263.6779999999999</v>
      </c>
      <c r="BC25" s="92">
        <f t="shared" si="38"/>
        <v>906</v>
      </c>
      <c r="BD25" s="92">
        <f t="shared" si="38"/>
        <v>1132.73</v>
      </c>
      <c r="BE25" s="92">
        <f t="shared" si="38"/>
        <v>1359.46</v>
      </c>
      <c r="BF25" s="92">
        <f t="shared" si="38"/>
        <v>1570.3280999999999</v>
      </c>
      <c r="BG25" s="92">
        <f t="shared" si="38"/>
        <v>825.4860000000001</v>
      </c>
      <c r="BH25" s="92">
        <f t="shared" si="38"/>
        <v>1043.2865999999999</v>
      </c>
      <c r="BI25" s="92">
        <f t="shared" si="38"/>
        <v>1261.0871999999999</v>
      </c>
      <c r="BJ25" s="92">
        <f t="shared" si="38"/>
        <v>1478.8878</v>
      </c>
      <c r="BK25" s="92">
        <f t="shared" si="38"/>
        <v>1240.4832000000001</v>
      </c>
      <c r="BL25" s="92">
        <f t="shared" si="38"/>
        <v>1571.5956000000001</v>
      </c>
      <c r="BM25" s="92">
        <f t="shared" si="38"/>
        <v>1902.7080000000001</v>
      </c>
      <c r="BN25" s="92">
        <f t="shared" si="38"/>
        <v>2166.8057880000001</v>
      </c>
      <c r="BO25" s="18">
        <v>600</v>
      </c>
      <c r="BR25" s="6">
        <v>1200</v>
      </c>
      <c r="BS25" s="7">
        <f t="shared" si="3"/>
        <v>684.82799999999997</v>
      </c>
      <c r="BT25" s="7">
        <f t="shared" si="1"/>
        <v>860.03899999999999</v>
      </c>
      <c r="BU25" s="7">
        <f t="shared" si="1"/>
        <v>1035.25</v>
      </c>
      <c r="BV25" s="7">
        <f t="shared" si="1"/>
        <v>1246.7748300000001</v>
      </c>
      <c r="BW25" s="7">
        <f t="shared" si="1"/>
        <v>967.58</v>
      </c>
      <c r="BX25" s="7">
        <f t="shared" si="1"/>
        <v>1240.029619047619</v>
      </c>
      <c r="BY25" s="7">
        <f t="shared" si="1"/>
        <v>1527.2857142857142</v>
      </c>
      <c r="BZ25" s="7">
        <f t="shared" si="1"/>
        <v>1807.1385714285714</v>
      </c>
      <c r="CA25" s="7">
        <f t="shared" si="1"/>
        <v>1120.7389090909091</v>
      </c>
      <c r="CB25" s="7">
        <f t="shared" si="1"/>
        <v>1391.7423116883117</v>
      </c>
      <c r="CC25" s="7">
        <f t="shared" si="1"/>
        <v>1662.7457142857143</v>
      </c>
      <c r="CD25" s="7">
        <f t="shared" si="1"/>
        <v>1933.7491168831168</v>
      </c>
      <c r="CE25" s="7">
        <f t="shared" si="1"/>
        <v>1379.8559999999998</v>
      </c>
      <c r="CF25" s="7">
        <f t="shared" si="1"/>
        <v>1779.1880399999998</v>
      </c>
      <c r="CG25" s="7">
        <f t="shared" si="1"/>
        <v>2108.7479999999996</v>
      </c>
      <c r="CH25" s="7">
        <f t="shared" si="1"/>
        <v>2473.1939999999995</v>
      </c>
      <c r="CI25" s="7">
        <f t="shared" si="1"/>
        <v>1762.3999999999999</v>
      </c>
      <c r="CJ25" s="7">
        <f t="shared" si="1"/>
        <v>2211.5720000000001</v>
      </c>
      <c r="CK25" s="7">
        <f t="shared" si="1"/>
        <v>2660.7440000000001</v>
      </c>
      <c r="CL25" s="7">
        <f t="shared" si="1"/>
        <v>3078.81684</v>
      </c>
      <c r="CM25" s="7">
        <f t="shared" si="1"/>
        <v>1555.9080000000001</v>
      </c>
      <c r="CN25" s="7">
        <f t="shared" si="1"/>
        <v>1984.8791999999999</v>
      </c>
      <c r="CO25" s="7">
        <f t="shared" si="1"/>
        <v>2413.8503999999994</v>
      </c>
      <c r="CP25" s="7">
        <f t="shared" si="1"/>
        <v>2842.8215999999989</v>
      </c>
      <c r="CQ25" s="7">
        <f t="shared" si="1"/>
        <v>2385.9023999999999</v>
      </c>
      <c r="CR25" s="7">
        <f t="shared" si="1"/>
        <v>3041.4971999999998</v>
      </c>
      <c r="CS25" s="7">
        <f t="shared" si="1"/>
        <v>3697.0920000000001</v>
      </c>
      <c r="CT25" s="7">
        <f t="shared" si="1"/>
        <v>4222.1061960000006</v>
      </c>
      <c r="CU25" s="6">
        <v>1200</v>
      </c>
      <c r="CX25" s="17">
        <v>1200</v>
      </c>
      <c r="CY25" s="21">
        <f t="shared" si="4"/>
        <v>684.82799999999997</v>
      </c>
      <c r="CZ25" s="34">
        <f t="shared" si="5"/>
        <v>860.03899999999999</v>
      </c>
      <c r="DA25" s="39">
        <f t="shared" si="6"/>
        <v>1035.25</v>
      </c>
      <c r="DB25" s="43">
        <f t="shared" si="7"/>
        <v>1246.7748300000001</v>
      </c>
      <c r="DC25" s="21">
        <f t="shared" si="8"/>
        <v>967.58</v>
      </c>
      <c r="DD25" s="34">
        <f t="shared" si="9"/>
        <v>1240.029619047619</v>
      </c>
      <c r="DE25" s="39">
        <f t="shared" si="10"/>
        <v>1527.2857142857142</v>
      </c>
      <c r="DF25" s="43">
        <f t="shared" si="11"/>
        <v>1807.1385714285714</v>
      </c>
      <c r="DG25" s="21">
        <f t="shared" si="12"/>
        <v>1120.7389090909091</v>
      </c>
      <c r="DH25" s="34">
        <f t="shared" si="13"/>
        <v>1391.7423116883117</v>
      </c>
      <c r="DI25" s="39">
        <f t="shared" si="14"/>
        <v>1662.7457142857143</v>
      </c>
      <c r="DJ25" s="46">
        <f t="shared" si="15"/>
        <v>1933.7491168831168</v>
      </c>
      <c r="DK25" s="21">
        <f t="shared" si="16"/>
        <v>1379.8559999999998</v>
      </c>
      <c r="DL25" s="34">
        <f t="shared" si="17"/>
        <v>1779.1880399999998</v>
      </c>
      <c r="DM25" s="39">
        <f t="shared" si="18"/>
        <v>2108.7479999999996</v>
      </c>
      <c r="DN25" s="43">
        <f t="shared" si="19"/>
        <v>2473.1939999999995</v>
      </c>
      <c r="DO25" s="19">
        <f t="shared" si="20"/>
        <v>1762.3999999999999</v>
      </c>
      <c r="DP25" s="34">
        <f t="shared" si="21"/>
        <v>2211.5720000000001</v>
      </c>
      <c r="DQ25" s="39">
        <f t="shared" si="22"/>
        <v>2660.7440000000001</v>
      </c>
      <c r="DR25" s="46">
        <f t="shared" si="23"/>
        <v>3078.81684</v>
      </c>
      <c r="DS25" s="21">
        <f t="shared" si="24"/>
        <v>1555.9080000000001</v>
      </c>
      <c r="DT25" s="34">
        <f t="shared" si="25"/>
        <v>1984.8791999999999</v>
      </c>
      <c r="DU25" s="39">
        <f t="shared" si="26"/>
        <v>2413.8503999999994</v>
      </c>
      <c r="DV25" s="43">
        <f t="shared" si="27"/>
        <v>2842.8215999999989</v>
      </c>
      <c r="DW25" s="19">
        <f t="shared" si="28"/>
        <v>2385.9023999999999</v>
      </c>
      <c r="DX25" s="34">
        <f t="shared" si="29"/>
        <v>3041.4971999999998</v>
      </c>
      <c r="DY25" s="39">
        <f t="shared" si="30"/>
        <v>3697.0920000000001</v>
      </c>
      <c r="DZ25" s="43">
        <f t="shared" si="31"/>
        <v>4222.1061960000006</v>
      </c>
      <c r="EA25" s="18">
        <v>1200</v>
      </c>
      <c r="ED25" s="6">
        <v>1200</v>
      </c>
      <c r="EE25" s="10">
        <v>684.82799999999997</v>
      </c>
      <c r="EF25" s="7">
        <v>860.03899999999999</v>
      </c>
      <c r="EG25" s="7">
        <v>1035.25</v>
      </c>
      <c r="EH25" s="9">
        <v>1246.7748300000001</v>
      </c>
      <c r="EI25" s="7">
        <v>967.58</v>
      </c>
      <c r="EJ25" s="7">
        <v>1240.029619047619</v>
      </c>
      <c r="EK25" s="7">
        <v>1527.2857142857142</v>
      </c>
      <c r="EL25" s="9">
        <v>1807.1385714285714</v>
      </c>
      <c r="EM25" s="7">
        <v>1120.7389090909091</v>
      </c>
      <c r="EN25" s="7">
        <v>1391.7423116883117</v>
      </c>
      <c r="EO25" s="7">
        <v>1662.7457142857143</v>
      </c>
      <c r="EP25" s="9">
        <v>1933.7491168831168</v>
      </c>
      <c r="EQ25" s="7">
        <v>1379.8559999999998</v>
      </c>
      <c r="ER25" s="7">
        <v>1779.1880399999998</v>
      </c>
      <c r="ES25" s="7">
        <v>2108.7479999999996</v>
      </c>
      <c r="ET25" s="9">
        <v>2473.1939999999995</v>
      </c>
      <c r="EU25" s="7">
        <v>1762.3999999999999</v>
      </c>
      <c r="EV25" s="7">
        <v>2211.5720000000001</v>
      </c>
      <c r="EW25" s="7">
        <v>2660.7440000000001</v>
      </c>
      <c r="EX25" s="9">
        <v>3078.81684</v>
      </c>
      <c r="EY25" s="7">
        <v>1555.9080000000001</v>
      </c>
      <c r="EZ25" s="7">
        <v>1984.8791999999999</v>
      </c>
      <c r="FA25" s="7">
        <v>2413.8503999999994</v>
      </c>
      <c r="FB25" s="9">
        <v>2842.8215999999989</v>
      </c>
      <c r="FC25" s="7">
        <v>2385.9023999999999</v>
      </c>
      <c r="FD25" s="7">
        <v>3041.4971999999998</v>
      </c>
      <c r="FE25" s="7">
        <v>3697.0920000000001</v>
      </c>
      <c r="FF25" s="7">
        <v>4222.1061960000006</v>
      </c>
      <c r="FG25" s="6">
        <v>1200</v>
      </c>
    </row>
    <row r="26" spans="1:163" ht="15.75" thickBot="1" x14ac:dyDescent="0.3">
      <c r="A26" s="17">
        <v>1300</v>
      </c>
      <c r="B26" s="21">
        <f>VLOOKUP($I$12,$AK$53:$BN$56,3,0)</f>
        <v>739.04099999999994</v>
      </c>
      <c r="C26" s="34">
        <f>VLOOKUP($I$12,$AK$53:$BN$56,4,0)</f>
        <v>928.86691666666661</v>
      </c>
      <c r="D26" s="39">
        <f>VLOOKUP($I$12,$AK$53:$BN$56,5,0)</f>
        <v>1118.6928333333333</v>
      </c>
      <c r="E26" s="43">
        <f>VLOOKUP($I$12,$AK$53:$BN$56,6,0)</f>
        <v>1347.7743125</v>
      </c>
      <c r="F26" s="19">
        <f>VLOOKUP($I$12,$AK$53:$BN$56,7,0)</f>
        <v>1044.3736666666666</v>
      </c>
      <c r="G26" s="34">
        <f>VLOOKUP($I$12,$AK$53:$BN$56,8,0)</f>
        <v>1339.029619047619</v>
      </c>
      <c r="H26" s="39">
        <f>VLOOKUP($I$12,$AK$53:$BN$56,9,0)</f>
        <v>1650.3428571428572</v>
      </c>
      <c r="I26" s="46">
        <f>VLOOKUP($I$12,$AK$53:$BN$56,10,0)</f>
        <v>1953.3274523809523</v>
      </c>
      <c r="J26" s="21">
        <f>VLOOKUP($I$12,$AK$53:$BN$56,11,0)</f>
        <v>1210.2578181818183</v>
      </c>
      <c r="K26" s="34">
        <f>VLOOKUP($I$12,$AK$53:$BN$56,12,0)</f>
        <v>1503.6323376623377</v>
      </c>
      <c r="L26" s="39">
        <f>VLOOKUP($I$12,$AK$53:$BN$56,13,0)</f>
        <v>1797.0068571428571</v>
      </c>
      <c r="M26" s="43">
        <f>VLOOKUP($I$12,$AK$53:$BN$56,14,0)</f>
        <v>2090.3813766233766</v>
      </c>
      <c r="N26" s="19">
        <f>VLOOKUP($I$12,$AK$53:$BN$56,15,0)</f>
        <v>1490.9679999999998</v>
      </c>
      <c r="O26" s="34">
        <f>VLOOKUP($I$12,$AK$53:$BN$56,16,0)</f>
        <v>1923.2834399999997</v>
      </c>
      <c r="P26" s="39">
        <f>VLOOKUP($I$12,$AK$53:$BN$56,17,0)</f>
        <v>2280.1759999999995</v>
      </c>
      <c r="Q26" s="46">
        <f>VLOOKUP($I$12,$AK$53:$BN$56,18,0)</f>
        <v>2674.7799999999993</v>
      </c>
      <c r="R26" s="21">
        <f>VLOOKUP($I$12,$AK$53:$BN$56,19,0)</f>
        <v>1905.1333333333332</v>
      </c>
      <c r="S26" s="34">
        <f>VLOOKUP($I$12,$AK$53:$BN$56,20,0)</f>
        <v>2391.3789999999999</v>
      </c>
      <c r="T26" s="39">
        <f>VLOOKUP($I$12,$AK$53:$BN$56,21,0)</f>
        <v>2877.6246666666671</v>
      </c>
      <c r="U26" s="43">
        <f>VLOOKUP($I$12,$AK$53:$BN$56,22,0)</f>
        <v>3330.2316300000007</v>
      </c>
      <c r="V26" s="19">
        <f>VLOOKUP($I$12,$AK$53:$BN$56,23,0)</f>
        <v>1677.645</v>
      </c>
      <c r="W26" s="34">
        <f>VLOOKUP($I$12,$AK$53:$BN$56,24,0)</f>
        <v>2141.8112999999998</v>
      </c>
      <c r="X26" s="39">
        <f>VLOOKUP($I$12,$AK$53:$BN$56,25,0)</f>
        <v>2605.9775999999997</v>
      </c>
      <c r="Y26" s="43">
        <f>VLOOKUP($I$12,$AK$53:$BN$56,26,0)</f>
        <v>3070.1438999999996</v>
      </c>
      <c r="Z26" s="21">
        <f>VLOOKUP($I$12,$AK$53:$BN$56,27,0)</f>
        <v>2576.8055999999997</v>
      </c>
      <c r="AA26" s="34">
        <f>VLOOKUP($I$12,$AK$53:$BN$56,28,0)</f>
        <v>3286.4807999999998</v>
      </c>
      <c r="AB26" s="39">
        <f>VLOOKUP($I$12,$AK$53:$BN$56,29,0)</f>
        <v>3996.1559999999999</v>
      </c>
      <c r="AC26" s="43">
        <f>VLOOKUP($I$12,$AK$53:$BN$56,30,0)</f>
        <v>4564.6562640000002</v>
      </c>
      <c r="AD26" s="18">
        <v>1300</v>
      </c>
      <c r="AK26">
        <v>2</v>
      </c>
      <c r="AM26" s="93">
        <f>BS45</f>
        <v>359.55</v>
      </c>
      <c r="AN26" s="93">
        <f t="shared" ref="AN26:BN26" si="39">BT45</f>
        <v>447.07150000000001</v>
      </c>
      <c r="AO26" s="93">
        <f t="shared" si="39"/>
        <v>534.59299999999996</v>
      </c>
      <c r="AP26" s="93">
        <f t="shared" si="39"/>
        <v>640.77793499999996</v>
      </c>
      <c r="AQ26" s="93">
        <f t="shared" si="39"/>
        <v>506.81800000000004</v>
      </c>
      <c r="AR26" s="93">
        <f t="shared" si="39"/>
        <v>646.02961904761901</v>
      </c>
      <c r="AS26" s="93">
        <f t="shared" si="39"/>
        <v>788.94285714285718</v>
      </c>
      <c r="AT26" s="93">
        <f t="shared" si="39"/>
        <v>930.00528571428572</v>
      </c>
      <c r="AU26" s="93">
        <f t="shared" si="39"/>
        <v>583.62545454545466</v>
      </c>
      <c r="AV26" s="93">
        <f t="shared" si="39"/>
        <v>720.40215584415591</v>
      </c>
      <c r="AW26" s="93">
        <f t="shared" si="39"/>
        <v>857.17885714285717</v>
      </c>
      <c r="AX26" s="93">
        <f t="shared" si="39"/>
        <v>993.95555844155842</v>
      </c>
      <c r="AY26" s="93">
        <f t="shared" si="39"/>
        <v>713.18399999999997</v>
      </c>
      <c r="AZ26" s="93">
        <f t="shared" si="39"/>
        <v>914.61563999999987</v>
      </c>
      <c r="BA26" s="93">
        <f t="shared" si="39"/>
        <v>1080.1799999999998</v>
      </c>
      <c r="BB26" s="93">
        <f t="shared" si="39"/>
        <v>1263.6779999999999</v>
      </c>
      <c r="BC26" s="93">
        <f t="shared" si="39"/>
        <v>906</v>
      </c>
      <c r="BD26" s="93">
        <f t="shared" si="39"/>
        <v>1132.73</v>
      </c>
      <c r="BE26" s="93">
        <f t="shared" si="39"/>
        <v>1359.46</v>
      </c>
      <c r="BF26" s="93">
        <f t="shared" si="39"/>
        <v>1570.3280999999999</v>
      </c>
      <c r="BG26" s="93">
        <f t="shared" si="39"/>
        <v>825.4860000000001</v>
      </c>
      <c r="BH26" s="93">
        <f t="shared" si="39"/>
        <v>1043.2865999999999</v>
      </c>
      <c r="BI26" s="93">
        <f t="shared" si="39"/>
        <v>1261.0871999999999</v>
      </c>
      <c r="BJ26" s="93">
        <f t="shared" si="39"/>
        <v>1478.8878</v>
      </c>
      <c r="BK26" s="93">
        <f t="shared" si="39"/>
        <v>1240.4832000000001</v>
      </c>
      <c r="BL26" s="93">
        <f t="shared" si="39"/>
        <v>1571.5956000000001</v>
      </c>
      <c r="BM26" s="93">
        <f t="shared" si="39"/>
        <v>1902.7080000000001</v>
      </c>
      <c r="BN26" s="93">
        <f t="shared" si="39"/>
        <v>2166.8057880000001</v>
      </c>
      <c r="BR26" s="6">
        <v>1300</v>
      </c>
      <c r="BS26" s="7">
        <f t="shared" si="3"/>
        <v>739.04099999999994</v>
      </c>
      <c r="BT26" s="7">
        <f t="shared" si="1"/>
        <v>928.86691666666661</v>
      </c>
      <c r="BU26" s="7">
        <f t="shared" si="1"/>
        <v>1118.6928333333333</v>
      </c>
      <c r="BV26" s="7">
        <f t="shared" si="1"/>
        <v>1347.7743125</v>
      </c>
      <c r="BW26" s="7">
        <f t="shared" si="1"/>
        <v>1044.3736666666666</v>
      </c>
      <c r="BX26" s="7">
        <f t="shared" si="1"/>
        <v>1339.029619047619</v>
      </c>
      <c r="BY26" s="7">
        <f t="shared" si="1"/>
        <v>1650.3428571428572</v>
      </c>
      <c r="BZ26" s="7">
        <f t="shared" si="1"/>
        <v>1953.3274523809523</v>
      </c>
      <c r="CA26" s="7">
        <f t="shared" si="1"/>
        <v>1210.2578181818183</v>
      </c>
      <c r="CB26" s="7">
        <f t="shared" si="1"/>
        <v>1503.6323376623377</v>
      </c>
      <c r="CC26" s="7">
        <f t="shared" si="1"/>
        <v>1797.0068571428571</v>
      </c>
      <c r="CD26" s="7">
        <f t="shared" si="1"/>
        <v>2090.3813766233766</v>
      </c>
      <c r="CE26" s="7">
        <f t="shared" si="1"/>
        <v>1490.9679999999998</v>
      </c>
      <c r="CF26" s="7">
        <f t="shared" ref="CF26:CF38" si="40">DL26</f>
        <v>1923.2834399999997</v>
      </c>
      <c r="CG26" s="7">
        <f t="shared" ref="CG26:CG38" si="41">DM26</f>
        <v>2280.1759999999995</v>
      </c>
      <c r="CH26" s="7">
        <f t="shared" ref="CH26:CH38" si="42">DN26</f>
        <v>2674.7799999999993</v>
      </c>
      <c r="CI26" s="7">
        <f t="shared" ref="CI26:CI38" si="43">DO26</f>
        <v>1905.1333333333332</v>
      </c>
      <c r="CJ26" s="7">
        <f t="shared" ref="CJ26:CJ38" si="44">DP26</f>
        <v>2391.3789999999999</v>
      </c>
      <c r="CK26" s="7">
        <f t="shared" ref="CK26:CK38" si="45">DQ26</f>
        <v>2877.6246666666671</v>
      </c>
      <c r="CL26" s="7">
        <f t="shared" ref="CL26:CL38" si="46">DR26</f>
        <v>3330.2316300000007</v>
      </c>
      <c r="CM26" s="7">
        <f t="shared" ref="CM26:CM38" si="47">DS26</f>
        <v>1677.645</v>
      </c>
      <c r="CN26" s="7">
        <f t="shared" ref="CN26:CN38" si="48">DT26</f>
        <v>2141.8112999999998</v>
      </c>
      <c r="CO26" s="7">
        <f t="shared" ref="CO26:CO38" si="49">DU26</f>
        <v>2605.9775999999997</v>
      </c>
      <c r="CP26" s="7">
        <f t="shared" ref="CP26:CP38" si="50">DV26</f>
        <v>3070.1438999999996</v>
      </c>
      <c r="CQ26" s="7">
        <f t="shared" ref="CQ26:CQ38" si="51">DW26</f>
        <v>2576.8055999999997</v>
      </c>
      <c r="CR26" s="7">
        <f t="shared" ref="CR26:CR38" si="52">DX26</f>
        <v>3286.4807999999998</v>
      </c>
      <c r="CS26" s="7">
        <f t="shared" ref="CS26:CS38" si="53">DY26</f>
        <v>3996.1559999999999</v>
      </c>
      <c r="CT26" s="7">
        <f t="shared" ref="CT26:CT38" si="54">DZ26</f>
        <v>4564.6562640000002</v>
      </c>
      <c r="CU26" s="6">
        <v>1300</v>
      </c>
      <c r="CX26" s="17">
        <v>1300</v>
      </c>
      <c r="CY26" s="21">
        <f t="shared" si="4"/>
        <v>739.04099999999994</v>
      </c>
      <c r="CZ26" s="34">
        <f t="shared" si="5"/>
        <v>928.86691666666661</v>
      </c>
      <c r="DA26" s="39">
        <f t="shared" si="6"/>
        <v>1118.6928333333333</v>
      </c>
      <c r="DB26" s="43">
        <f t="shared" si="7"/>
        <v>1347.7743125</v>
      </c>
      <c r="DC26" s="21">
        <f t="shared" si="8"/>
        <v>1044.3736666666666</v>
      </c>
      <c r="DD26" s="34">
        <f t="shared" si="9"/>
        <v>1339.029619047619</v>
      </c>
      <c r="DE26" s="39">
        <f t="shared" si="10"/>
        <v>1650.3428571428572</v>
      </c>
      <c r="DF26" s="43">
        <f t="shared" si="11"/>
        <v>1953.3274523809523</v>
      </c>
      <c r="DG26" s="21">
        <f t="shared" si="12"/>
        <v>1210.2578181818183</v>
      </c>
      <c r="DH26" s="34">
        <f t="shared" si="13"/>
        <v>1503.6323376623377</v>
      </c>
      <c r="DI26" s="39">
        <f t="shared" si="14"/>
        <v>1797.0068571428571</v>
      </c>
      <c r="DJ26" s="46">
        <f t="shared" si="15"/>
        <v>2090.3813766233766</v>
      </c>
      <c r="DK26" s="21">
        <f t="shared" si="16"/>
        <v>1490.9679999999998</v>
      </c>
      <c r="DL26" s="34">
        <f t="shared" si="17"/>
        <v>1923.2834399999997</v>
      </c>
      <c r="DM26" s="39">
        <f t="shared" si="18"/>
        <v>2280.1759999999995</v>
      </c>
      <c r="DN26" s="43">
        <f t="shared" si="19"/>
        <v>2674.7799999999993</v>
      </c>
      <c r="DO26" s="19">
        <f t="shared" si="20"/>
        <v>1905.1333333333332</v>
      </c>
      <c r="DP26" s="34">
        <f t="shared" si="21"/>
        <v>2391.3789999999999</v>
      </c>
      <c r="DQ26" s="39">
        <f t="shared" si="22"/>
        <v>2877.6246666666671</v>
      </c>
      <c r="DR26" s="46">
        <f t="shared" si="23"/>
        <v>3330.2316300000007</v>
      </c>
      <c r="DS26" s="21">
        <f t="shared" si="24"/>
        <v>1677.645</v>
      </c>
      <c r="DT26" s="34">
        <f t="shared" si="25"/>
        <v>2141.8112999999998</v>
      </c>
      <c r="DU26" s="39">
        <f t="shared" si="26"/>
        <v>2605.9775999999997</v>
      </c>
      <c r="DV26" s="43">
        <f t="shared" si="27"/>
        <v>3070.1438999999996</v>
      </c>
      <c r="DW26" s="19">
        <f t="shared" si="28"/>
        <v>2576.8055999999997</v>
      </c>
      <c r="DX26" s="34">
        <f t="shared" si="29"/>
        <v>3286.4807999999998</v>
      </c>
      <c r="DY26" s="39">
        <f t="shared" si="30"/>
        <v>3996.1559999999999</v>
      </c>
      <c r="DZ26" s="43">
        <f t="shared" si="31"/>
        <v>4564.6562640000002</v>
      </c>
      <c r="EA26" s="18">
        <v>1300</v>
      </c>
      <c r="ED26" s="6">
        <v>1300</v>
      </c>
      <c r="EE26" s="10">
        <v>739.04099999999994</v>
      </c>
      <c r="EF26" s="7">
        <v>928.86691666666661</v>
      </c>
      <c r="EG26" s="7">
        <v>1118.6928333333333</v>
      </c>
      <c r="EH26" s="9">
        <v>1347.7743125</v>
      </c>
      <c r="EI26" s="7">
        <v>1044.3736666666666</v>
      </c>
      <c r="EJ26" s="7">
        <v>1339.029619047619</v>
      </c>
      <c r="EK26" s="7">
        <v>1650.3428571428572</v>
      </c>
      <c r="EL26" s="9">
        <v>1953.3274523809523</v>
      </c>
      <c r="EM26" s="7">
        <v>1210.2578181818183</v>
      </c>
      <c r="EN26" s="7">
        <v>1503.6323376623377</v>
      </c>
      <c r="EO26" s="7">
        <v>1797.0068571428571</v>
      </c>
      <c r="EP26" s="9">
        <v>2090.3813766233766</v>
      </c>
      <c r="EQ26" s="7">
        <v>1490.9679999999998</v>
      </c>
      <c r="ER26" s="7">
        <v>1923.2834399999997</v>
      </c>
      <c r="ES26" s="7">
        <v>2280.1759999999995</v>
      </c>
      <c r="ET26" s="9">
        <v>2674.7799999999993</v>
      </c>
      <c r="EU26" s="7">
        <v>1905.1333333333332</v>
      </c>
      <c r="EV26" s="7">
        <v>2391.3789999999999</v>
      </c>
      <c r="EW26" s="7">
        <v>2877.6246666666671</v>
      </c>
      <c r="EX26" s="9">
        <v>3330.2316300000007</v>
      </c>
      <c r="EY26" s="7">
        <v>1677.645</v>
      </c>
      <c r="EZ26" s="7">
        <v>2141.8112999999998</v>
      </c>
      <c r="FA26" s="7">
        <v>2605.9775999999997</v>
      </c>
      <c r="FB26" s="9">
        <v>3070.1438999999996</v>
      </c>
      <c r="FC26" s="7">
        <v>2576.8055999999997</v>
      </c>
      <c r="FD26" s="7">
        <v>3286.4807999999998</v>
      </c>
      <c r="FE26" s="7">
        <v>3996.1559999999999</v>
      </c>
      <c r="FF26" s="7">
        <v>4564.6562640000002</v>
      </c>
      <c r="FG26" s="6">
        <v>1300</v>
      </c>
    </row>
    <row r="27" spans="1:163" ht="15.75" thickBot="1" x14ac:dyDescent="0.3">
      <c r="A27" s="17">
        <v>1400</v>
      </c>
      <c r="B27" s="21">
        <f>VLOOKUP($I$12,$AK$57:$BN$60,3,0)</f>
        <v>793.25399999999991</v>
      </c>
      <c r="C27" s="34">
        <f>VLOOKUP($I$12,$AK$57:$BN$60,4,0)</f>
        <v>997.69483333333324</v>
      </c>
      <c r="D27" s="39">
        <f>VLOOKUP($I$12,$AK$57:$BN$60,5,0)</f>
        <v>1202.1356666666666</v>
      </c>
      <c r="E27" s="43">
        <f>VLOOKUP($I$12,$AK$57:$BN$60,6,0)</f>
        <v>1448.7737949999998</v>
      </c>
      <c r="F27" s="19">
        <f>VLOOKUP($I$12,$AK$57:$BN$60,7,0)</f>
        <v>1121.1673333333333</v>
      </c>
      <c r="G27" s="34">
        <f>VLOOKUP($I$12,$AK$57:$BN$60,8,0)</f>
        <v>1438.029619047619</v>
      </c>
      <c r="H27" s="39">
        <f>VLOOKUP($I$12,$AK$57:$BN$60,9,0)</f>
        <v>1773.4</v>
      </c>
      <c r="I27" s="46">
        <f>VLOOKUP($I$12,$AK$57:$BN$60,10,0)</f>
        <v>2099.5163333333335</v>
      </c>
      <c r="J27" s="21">
        <f>VLOOKUP($I$12,$AK$57:$BN$60,11,0)</f>
        <v>1299.7767272727272</v>
      </c>
      <c r="K27" s="34">
        <f>VLOOKUP($I$12,$AK$57:$BN$60,12,0)</f>
        <v>1615.5223636363635</v>
      </c>
      <c r="L27" s="39">
        <f>VLOOKUP($I$12,$AK$57:$BN$60,13,0)</f>
        <v>1931.2679999999998</v>
      </c>
      <c r="M27" s="43">
        <f>VLOOKUP($I$12,$AK$57:$BN$60,14,0)</f>
        <v>2247.0136363636361</v>
      </c>
      <c r="N27" s="19">
        <f>VLOOKUP($I$12,$AK$57:$BN$60,15,0)</f>
        <v>1602.08</v>
      </c>
      <c r="O27" s="34">
        <f>VLOOKUP($I$12,$AK$57:$BN$60,16,0)</f>
        <v>2067.3788399999999</v>
      </c>
      <c r="P27" s="39">
        <f>VLOOKUP($I$12,$AK$57:$BN$60,17,0)</f>
        <v>2451.6039999999994</v>
      </c>
      <c r="Q27" s="46">
        <f>VLOOKUP($I$12,$AK$57:$BN$60,18,0)</f>
        <v>2876.3659999999991</v>
      </c>
      <c r="R27" s="21">
        <f>VLOOKUP($I$12,$AK$57:$BN$60,19,0)</f>
        <v>2047.8666666666666</v>
      </c>
      <c r="S27" s="34">
        <f>VLOOKUP($I$12,$AK$57:$BN$60,20,0)</f>
        <v>2571.1860000000001</v>
      </c>
      <c r="T27" s="39">
        <f>VLOOKUP($I$12,$AK$57:$BN$60,21,0)</f>
        <v>3094.5053333333335</v>
      </c>
      <c r="U27" s="43">
        <f>VLOOKUP($I$12,$AK$57:$BN$60,22,0)</f>
        <v>3581.64642</v>
      </c>
      <c r="V27" s="19">
        <f>VLOOKUP($I$12,$AK$57:$BN$60,23,0)</f>
        <v>1799.3820000000001</v>
      </c>
      <c r="W27" s="34">
        <f>VLOOKUP($I$12,$AK$57:$BN$60,24,0)</f>
        <v>2298.7433999999998</v>
      </c>
      <c r="X27" s="39">
        <f>VLOOKUP($I$12,$AK$57:$BN$60,25,0)</f>
        <v>2798.1047999999996</v>
      </c>
      <c r="Y27" s="43">
        <f>VLOOKUP($I$12,$AK$57:$BN$60,26,0)</f>
        <v>3297.4661999999994</v>
      </c>
      <c r="Z27" s="21">
        <f>VLOOKUP($I$12,$AK$57:$BN$60,27,0)</f>
        <v>2767.7087999999994</v>
      </c>
      <c r="AA27" s="34">
        <f>VLOOKUP($I$12,$AK$57:$BN$60,28,0)</f>
        <v>3531.4643999999998</v>
      </c>
      <c r="AB27" s="39">
        <f>VLOOKUP($I$12,$AK$57:$BN$60,29,0)</f>
        <v>4295.22</v>
      </c>
      <c r="AC27" s="43">
        <f>VLOOKUP($I$12,$AK$57:$BN$60,30,0)</f>
        <v>4907.2063320000007</v>
      </c>
      <c r="AD27" s="18">
        <v>1400</v>
      </c>
      <c r="AK27">
        <v>3</v>
      </c>
      <c r="AM27" s="93">
        <f>BS71</f>
        <v>359.55</v>
      </c>
      <c r="AN27" s="93">
        <f t="shared" ref="AN27:BN27" si="55">BT71</f>
        <v>447.07150000000001</v>
      </c>
      <c r="AO27" s="93">
        <f t="shared" si="55"/>
        <v>534.59299999999996</v>
      </c>
      <c r="AP27" s="93">
        <f t="shared" si="55"/>
        <v>640.77793499999996</v>
      </c>
      <c r="AQ27" s="93">
        <f t="shared" si="55"/>
        <v>0</v>
      </c>
      <c r="AR27" s="93">
        <f t="shared" si="55"/>
        <v>0</v>
      </c>
      <c r="AS27" s="93">
        <f t="shared" si="55"/>
        <v>0</v>
      </c>
      <c r="AT27" s="93">
        <f t="shared" si="55"/>
        <v>0</v>
      </c>
      <c r="AU27" s="93">
        <f t="shared" si="55"/>
        <v>589.46170909090927</v>
      </c>
      <c r="AV27" s="93">
        <f t="shared" si="55"/>
        <v>727.6061774025975</v>
      </c>
      <c r="AW27" s="93">
        <f t="shared" si="55"/>
        <v>865.75064571428572</v>
      </c>
      <c r="AX27" s="93">
        <f t="shared" si="55"/>
        <v>1003.8951140259741</v>
      </c>
      <c r="AY27" s="93">
        <f t="shared" si="55"/>
        <v>0</v>
      </c>
      <c r="AZ27" s="93">
        <f t="shared" si="55"/>
        <v>0</v>
      </c>
      <c r="BA27" s="93">
        <f t="shared" si="55"/>
        <v>0</v>
      </c>
      <c r="BB27" s="93">
        <f t="shared" si="55"/>
        <v>0</v>
      </c>
      <c r="BC27" s="93">
        <f t="shared" si="55"/>
        <v>0</v>
      </c>
      <c r="BD27" s="93">
        <f t="shared" si="55"/>
        <v>0</v>
      </c>
      <c r="BE27" s="93">
        <f t="shared" si="55"/>
        <v>0</v>
      </c>
      <c r="BF27" s="93">
        <f t="shared" si="55"/>
        <v>0</v>
      </c>
      <c r="BG27" s="93">
        <f t="shared" si="55"/>
        <v>850.25058000000013</v>
      </c>
      <c r="BH27" s="93">
        <f t="shared" si="55"/>
        <v>1074.585198</v>
      </c>
      <c r="BI27" s="93">
        <f t="shared" si="55"/>
        <v>1298.9198160000001</v>
      </c>
      <c r="BJ27" s="93">
        <f t="shared" si="55"/>
        <v>1523.2544339999999</v>
      </c>
      <c r="BK27" s="93">
        <f t="shared" si="55"/>
        <v>0</v>
      </c>
      <c r="BL27" s="93">
        <f t="shared" si="55"/>
        <v>0</v>
      </c>
      <c r="BM27" s="93">
        <f t="shared" si="55"/>
        <v>0</v>
      </c>
      <c r="BN27" s="93">
        <f t="shared" si="55"/>
        <v>0</v>
      </c>
      <c r="BR27" s="6">
        <v>1400</v>
      </c>
      <c r="BS27" s="7">
        <f t="shared" si="3"/>
        <v>793.25399999999991</v>
      </c>
      <c r="BT27" s="7">
        <f t="shared" ref="BT27:BT38" si="56">CZ27</f>
        <v>997.69483333333324</v>
      </c>
      <c r="BU27" s="7">
        <f t="shared" ref="BU27:BU38" si="57">DA27</f>
        <v>1202.1356666666666</v>
      </c>
      <c r="BV27" s="7">
        <f t="shared" ref="BV27:BV38" si="58">DB27</f>
        <v>1448.7737949999998</v>
      </c>
      <c r="BW27" s="7">
        <f t="shared" ref="BW27:BW38" si="59">DC27</f>
        <v>1121.1673333333333</v>
      </c>
      <c r="BX27" s="7">
        <f t="shared" ref="BX27:BX38" si="60">DD27</f>
        <v>1438.029619047619</v>
      </c>
      <c r="BY27" s="7">
        <f t="shared" ref="BY27:BY38" si="61">DE27</f>
        <v>1773.4</v>
      </c>
      <c r="BZ27" s="7">
        <f t="shared" ref="BZ27:BZ38" si="62">DF27</f>
        <v>2099.5163333333335</v>
      </c>
      <c r="CA27" s="7">
        <f t="shared" ref="CA27:CA38" si="63">DG27</f>
        <v>1299.7767272727272</v>
      </c>
      <c r="CB27" s="7">
        <f t="shared" ref="CB27:CB38" si="64">DH27</f>
        <v>1615.5223636363635</v>
      </c>
      <c r="CC27" s="7">
        <f t="shared" ref="CC27:CC38" si="65">DI27</f>
        <v>1931.2679999999998</v>
      </c>
      <c r="CD27" s="7">
        <f t="shared" ref="CD27:CD38" si="66">DJ27</f>
        <v>2247.0136363636361</v>
      </c>
      <c r="CE27" s="7">
        <f t="shared" ref="CE27:CE38" si="67">DK27</f>
        <v>1602.08</v>
      </c>
      <c r="CF27" s="7">
        <f t="shared" si="40"/>
        <v>2067.3788399999999</v>
      </c>
      <c r="CG27" s="7">
        <f t="shared" si="41"/>
        <v>2451.6039999999994</v>
      </c>
      <c r="CH27" s="7">
        <f t="shared" si="42"/>
        <v>2876.3659999999991</v>
      </c>
      <c r="CI27" s="7">
        <f t="shared" si="43"/>
        <v>2047.8666666666666</v>
      </c>
      <c r="CJ27" s="7">
        <f t="shared" si="44"/>
        <v>2571.1860000000001</v>
      </c>
      <c r="CK27" s="7">
        <f t="shared" si="45"/>
        <v>3094.5053333333335</v>
      </c>
      <c r="CL27" s="7">
        <f t="shared" si="46"/>
        <v>3581.64642</v>
      </c>
      <c r="CM27" s="7">
        <f t="shared" si="47"/>
        <v>1799.3820000000001</v>
      </c>
      <c r="CN27" s="7">
        <f t="shared" si="48"/>
        <v>2298.7433999999998</v>
      </c>
      <c r="CO27" s="7">
        <f t="shared" si="49"/>
        <v>2798.1047999999996</v>
      </c>
      <c r="CP27" s="7">
        <f t="shared" si="50"/>
        <v>3297.4661999999994</v>
      </c>
      <c r="CQ27" s="7">
        <f t="shared" si="51"/>
        <v>2767.7087999999994</v>
      </c>
      <c r="CR27" s="7">
        <f t="shared" si="52"/>
        <v>3531.4643999999998</v>
      </c>
      <c r="CS27" s="7">
        <f t="shared" si="53"/>
        <v>4295.22</v>
      </c>
      <c r="CT27" s="7">
        <f t="shared" si="54"/>
        <v>4907.2063320000007</v>
      </c>
      <c r="CU27" s="6">
        <v>1400</v>
      </c>
      <c r="CX27" s="17">
        <v>1400</v>
      </c>
      <c r="CY27" s="21">
        <f t="shared" si="4"/>
        <v>793.25399999999991</v>
      </c>
      <c r="CZ27" s="34">
        <f t="shared" si="5"/>
        <v>997.69483333333324</v>
      </c>
      <c r="DA27" s="39">
        <f t="shared" si="6"/>
        <v>1202.1356666666666</v>
      </c>
      <c r="DB27" s="43">
        <f t="shared" si="7"/>
        <v>1448.7737949999998</v>
      </c>
      <c r="DC27" s="21">
        <f t="shared" si="8"/>
        <v>1121.1673333333333</v>
      </c>
      <c r="DD27" s="34">
        <f t="shared" si="9"/>
        <v>1438.029619047619</v>
      </c>
      <c r="DE27" s="39">
        <f t="shared" si="10"/>
        <v>1773.4</v>
      </c>
      <c r="DF27" s="43">
        <f t="shared" si="11"/>
        <v>2099.5163333333335</v>
      </c>
      <c r="DG27" s="21">
        <f t="shared" si="12"/>
        <v>1299.7767272727272</v>
      </c>
      <c r="DH27" s="34">
        <f t="shared" si="13"/>
        <v>1615.5223636363635</v>
      </c>
      <c r="DI27" s="39">
        <f t="shared" si="14"/>
        <v>1931.2679999999998</v>
      </c>
      <c r="DJ27" s="46">
        <f t="shared" si="15"/>
        <v>2247.0136363636361</v>
      </c>
      <c r="DK27" s="21">
        <f t="shared" si="16"/>
        <v>1602.08</v>
      </c>
      <c r="DL27" s="34">
        <f t="shared" si="17"/>
        <v>2067.3788399999999</v>
      </c>
      <c r="DM27" s="39">
        <f t="shared" si="18"/>
        <v>2451.6039999999994</v>
      </c>
      <c r="DN27" s="43">
        <f t="shared" si="19"/>
        <v>2876.3659999999991</v>
      </c>
      <c r="DO27" s="19">
        <f t="shared" si="20"/>
        <v>2047.8666666666666</v>
      </c>
      <c r="DP27" s="34">
        <f t="shared" si="21"/>
        <v>2571.1860000000001</v>
      </c>
      <c r="DQ27" s="39">
        <f t="shared" si="22"/>
        <v>3094.5053333333335</v>
      </c>
      <c r="DR27" s="46">
        <f t="shared" si="23"/>
        <v>3581.64642</v>
      </c>
      <c r="DS27" s="21">
        <f t="shared" si="24"/>
        <v>1799.3820000000001</v>
      </c>
      <c r="DT27" s="34">
        <f t="shared" si="25"/>
        <v>2298.7433999999998</v>
      </c>
      <c r="DU27" s="39">
        <f t="shared" si="26"/>
        <v>2798.1047999999996</v>
      </c>
      <c r="DV27" s="43">
        <f t="shared" si="27"/>
        <v>3297.4661999999994</v>
      </c>
      <c r="DW27" s="19">
        <f t="shared" si="28"/>
        <v>2767.7087999999994</v>
      </c>
      <c r="DX27" s="34">
        <f t="shared" si="29"/>
        <v>3531.4643999999998</v>
      </c>
      <c r="DY27" s="39">
        <f t="shared" si="30"/>
        <v>4295.22</v>
      </c>
      <c r="DZ27" s="43">
        <f t="shared" si="31"/>
        <v>4907.2063320000007</v>
      </c>
      <c r="EA27" s="18">
        <v>1400</v>
      </c>
      <c r="ED27" s="6">
        <v>1400</v>
      </c>
      <c r="EE27" s="10">
        <v>793.25399999999991</v>
      </c>
      <c r="EF27" s="7">
        <v>997.69483333333324</v>
      </c>
      <c r="EG27" s="7">
        <v>1202.1356666666666</v>
      </c>
      <c r="EH27" s="9">
        <v>1448.7737949999998</v>
      </c>
      <c r="EI27" s="7">
        <v>1121.1673333333333</v>
      </c>
      <c r="EJ27" s="7">
        <v>1438.029619047619</v>
      </c>
      <c r="EK27" s="7">
        <v>1773.4</v>
      </c>
      <c r="EL27" s="9">
        <v>2099.5163333333335</v>
      </c>
      <c r="EM27" s="7">
        <v>1299.7767272727272</v>
      </c>
      <c r="EN27" s="7">
        <v>1615.5223636363635</v>
      </c>
      <c r="EO27" s="7">
        <v>1931.2679999999998</v>
      </c>
      <c r="EP27" s="9">
        <v>2247.0136363636361</v>
      </c>
      <c r="EQ27" s="7">
        <v>1602.08</v>
      </c>
      <c r="ER27" s="7">
        <v>2067.3788399999999</v>
      </c>
      <c r="ES27" s="7">
        <v>2451.6039999999994</v>
      </c>
      <c r="ET27" s="9">
        <v>2876.3659999999991</v>
      </c>
      <c r="EU27" s="7">
        <v>2047.8666666666666</v>
      </c>
      <c r="EV27" s="7">
        <v>2571.1860000000001</v>
      </c>
      <c r="EW27" s="7">
        <v>3094.5053333333335</v>
      </c>
      <c r="EX27" s="9">
        <v>3581.64642</v>
      </c>
      <c r="EY27" s="7">
        <v>1799.3820000000001</v>
      </c>
      <c r="EZ27" s="7">
        <v>2298.7433999999998</v>
      </c>
      <c r="FA27" s="7">
        <v>2798.1047999999996</v>
      </c>
      <c r="FB27" s="9">
        <v>3297.4661999999994</v>
      </c>
      <c r="FC27" s="7">
        <v>2767.7087999999994</v>
      </c>
      <c r="FD27" s="7">
        <v>3531.4643999999998</v>
      </c>
      <c r="FE27" s="7">
        <v>4295.22</v>
      </c>
      <c r="FF27" s="7">
        <v>4907.2063320000007</v>
      </c>
      <c r="FG27" s="6">
        <v>1400</v>
      </c>
    </row>
    <row r="28" spans="1:163" ht="15.75" thickBot="1" x14ac:dyDescent="0.3">
      <c r="A28" s="17">
        <v>1500</v>
      </c>
      <c r="B28" s="21">
        <f>VLOOKUP($I$12,$AK$61:$BN$64,3,0)</f>
        <v>847.46699999999998</v>
      </c>
      <c r="C28" s="34">
        <f>VLOOKUP($I$12,$AK$61:$BN$64,4,0)</f>
        <v>1066.5227499999999</v>
      </c>
      <c r="D28" s="39">
        <f>VLOOKUP($I$12,$AK$61:$BN$64,5,0)</f>
        <v>1285.5784999999998</v>
      </c>
      <c r="E28" s="43">
        <f>VLOOKUP($I$12,$AK$61:$BN$64,6,0)</f>
        <v>1549.7732774999999</v>
      </c>
      <c r="F28" s="19">
        <f>VLOOKUP($I$12,$AK$61:$BN$64,7,0)</f>
        <v>1197.961</v>
      </c>
      <c r="G28" s="34">
        <f>VLOOKUP($I$12,$AK$61:$BN$64,8,0)</f>
        <v>1537.029619047619</v>
      </c>
      <c r="H28" s="39">
        <f>VLOOKUP($I$12,$AK$61:$BN$64,9,0)</f>
        <v>1896.4571428571428</v>
      </c>
      <c r="I28" s="46">
        <f>VLOOKUP($I$12,$AK$61:$BN$64,10,0)</f>
        <v>2245.7052142857142</v>
      </c>
      <c r="J28" s="21">
        <f>VLOOKUP($I$12,$AK$61:$BN$64,11,0)</f>
        <v>1389.2956363636363</v>
      </c>
      <c r="K28" s="34">
        <f>VLOOKUP($I$12,$AK$61:$BN$64,12,0)</f>
        <v>1727.4123896103895</v>
      </c>
      <c r="L28" s="39">
        <f>VLOOKUP($I$12,$AK$61:$BN$64,13,0)</f>
        <v>2065.5291428571427</v>
      </c>
      <c r="M28" s="43">
        <f>VLOOKUP($I$12,$AK$61:$BN$64,14,0)</f>
        <v>2403.6458961038961</v>
      </c>
      <c r="N28" s="19">
        <f>VLOOKUP($I$12,$AK$61:$BN$64,15,0)</f>
        <v>1713.192</v>
      </c>
      <c r="O28" s="34">
        <f>VLOOKUP($I$12,$AK$61:$BN$64,16,0)</f>
        <v>2211.47424</v>
      </c>
      <c r="P28" s="39">
        <f>VLOOKUP($I$12,$AK$61:$BN$64,17,0)</f>
        <v>2623.0320000000002</v>
      </c>
      <c r="Q28" s="46">
        <f>VLOOKUP($I$12,$AK$61:$BN$64,18,0)</f>
        <v>3077.9520000000002</v>
      </c>
      <c r="R28" s="21">
        <f>VLOOKUP($I$12,$AK$61:$BN$64,19,0)</f>
        <v>2190.6</v>
      </c>
      <c r="S28" s="34">
        <f>VLOOKUP($I$12,$AK$61:$BN$64,20,0)</f>
        <v>2750.9930000000004</v>
      </c>
      <c r="T28" s="39">
        <f>VLOOKUP($I$12,$AK$61:$BN$64,21,0)</f>
        <v>3311.3860000000004</v>
      </c>
      <c r="U28" s="43">
        <f>VLOOKUP($I$12,$AK$61:$BN$64,22,0)</f>
        <v>3833.0612100000003</v>
      </c>
      <c r="V28" s="19">
        <f>VLOOKUP($I$12,$AK$61:$BN$64,23,0)</f>
        <v>1921.1190000000001</v>
      </c>
      <c r="W28" s="34">
        <f>VLOOKUP($I$12,$AK$61:$BN$64,24,0)</f>
        <v>2455.6755000000003</v>
      </c>
      <c r="X28" s="39">
        <f>VLOOKUP($I$12,$AK$61:$BN$64,25,0)</f>
        <v>2990.232</v>
      </c>
      <c r="Y28" s="43">
        <f>VLOOKUP($I$12,$AK$61:$BN$64,26,0)</f>
        <v>3524.7884999999997</v>
      </c>
      <c r="Z28" s="21">
        <f>VLOOKUP($I$12,$AK$61:$BN$64,27,0)</f>
        <v>2958.6120000000001</v>
      </c>
      <c r="AA28" s="34">
        <f>VLOOKUP($I$12,$AK$61:$BN$64,28,0)</f>
        <v>3776.4479999999999</v>
      </c>
      <c r="AB28" s="39">
        <f>VLOOKUP($I$12,$AK$61:$BN$64,29,0)</f>
        <v>4594.2839999999997</v>
      </c>
      <c r="AC28" s="43">
        <f>VLOOKUP($I$12,$AK$61:$BN$64,30,0)</f>
        <v>5249.7563999999993</v>
      </c>
      <c r="AD28" s="18">
        <v>1500</v>
      </c>
      <c r="AK28">
        <v>4</v>
      </c>
      <c r="AM28" s="94">
        <f>BS97</f>
        <v>359.55</v>
      </c>
      <c r="AN28" s="94">
        <f t="shared" ref="AN28:BN28" si="68">BT97</f>
        <v>447.07150000000001</v>
      </c>
      <c r="AO28" s="94">
        <f t="shared" si="68"/>
        <v>534.59299999999996</v>
      </c>
      <c r="AP28" s="94">
        <f t="shared" si="68"/>
        <v>640.77793499999996</v>
      </c>
      <c r="AQ28" s="94">
        <f t="shared" si="68"/>
        <v>0</v>
      </c>
      <c r="AR28" s="94">
        <f t="shared" si="68"/>
        <v>0</v>
      </c>
      <c r="AS28" s="94">
        <f t="shared" si="68"/>
        <v>0</v>
      </c>
      <c r="AT28" s="94">
        <f t="shared" si="68"/>
        <v>0</v>
      </c>
      <c r="AU28" s="94">
        <f t="shared" si="68"/>
        <v>589.46170909090927</v>
      </c>
      <c r="AV28" s="94">
        <f t="shared" si="68"/>
        <v>727.6061774025975</v>
      </c>
      <c r="AW28" s="94">
        <f t="shared" si="68"/>
        <v>865.75064571428572</v>
      </c>
      <c r="AX28" s="94">
        <f t="shared" si="68"/>
        <v>1003.8951140259741</v>
      </c>
      <c r="AY28" s="94">
        <f t="shared" si="68"/>
        <v>0</v>
      </c>
      <c r="AZ28" s="94">
        <f t="shared" si="68"/>
        <v>0</v>
      </c>
      <c r="BA28" s="94">
        <f t="shared" si="68"/>
        <v>0</v>
      </c>
      <c r="BB28" s="94">
        <f t="shared" si="68"/>
        <v>0</v>
      </c>
      <c r="BC28" s="94">
        <f t="shared" si="68"/>
        <v>0</v>
      </c>
      <c r="BD28" s="94">
        <f t="shared" si="68"/>
        <v>0</v>
      </c>
      <c r="BE28" s="94">
        <f t="shared" si="68"/>
        <v>0</v>
      </c>
      <c r="BF28" s="94">
        <f t="shared" si="68"/>
        <v>0</v>
      </c>
      <c r="BG28" s="94">
        <f t="shared" si="68"/>
        <v>850.25058000000013</v>
      </c>
      <c r="BH28" s="94">
        <f t="shared" si="68"/>
        <v>1074.585198</v>
      </c>
      <c r="BI28" s="94">
        <f t="shared" si="68"/>
        <v>1298.9198160000001</v>
      </c>
      <c r="BJ28" s="94">
        <f t="shared" si="68"/>
        <v>1523.2544339999999</v>
      </c>
      <c r="BK28" s="94">
        <f t="shared" si="68"/>
        <v>0</v>
      </c>
      <c r="BL28" s="94">
        <f t="shared" si="68"/>
        <v>0</v>
      </c>
      <c r="BM28" s="94">
        <f t="shared" si="68"/>
        <v>0</v>
      </c>
      <c r="BN28" s="94">
        <f t="shared" si="68"/>
        <v>0</v>
      </c>
      <c r="BR28" s="6">
        <v>1500</v>
      </c>
      <c r="BS28" s="7">
        <f t="shared" si="3"/>
        <v>847.46699999999998</v>
      </c>
      <c r="BT28" s="7">
        <f t="shared" si="56"/>
        <v>1066.5227499999999</v>
      </c>
      <c r="BU28" s="7">
        <f t="shared" si="57"/>
        <v>1285.5784999999998</v>
      </c>
      <c r="BV28" s="7">
        <f t="shared" si="58"/>
        <v>1549.7732774999999</v>
      </c>
      <c r="BW28" s="7">
        <f t="shared" si="59"/>
        <v>1197.961</v>
      </c>
      <c r="BX28" s="7">
        <f t="shared" si="60"/>
        <v>1537.029619047619</v>
      </c>
      <c r="BY28" s="7">
        <f t="shared" si="61"/>
        <v>1896.4571428571428</v>
      </c>
      <c r="BZ28" s="7">
        <f t="shared" si="62"/>
        <v>2245.7052142857142</v>
      </c>
      <c r="CA28" s="7">
        <f t="shared" si="63"/>
        <v>1389.2956363636363</v>
      </c>
      <c r="CB28" s="7">
        <f t="shared" si="64"/>
        <v>1727.4123896103895</v>
      </c>
      <c r="CC28" s="7">
        <f t="shared" si="65"/>
        <v>2065.5291428571427</v>
      </c>
      <c r="CD28" s="7">
        <f t="shared" si="66"/>
        <v>2403.6458961038961</v>
      </c>
      <c r="CE28" s="7">
        <f t="shared" si="67"/>
        <v>1713.192</v>
      </c>
      <c r="CF28" s="7">
        <f t="shared" si="40"/>
        <v>2211.47424</v>
      </c>
      <c r="CG28" s="7">
        <f t="shared" si="41"/>
        <v>2623.0320000000002</v>
      </c>
      <c r="CH28" s="7">
        <f t="shared" si="42"/>
        <v>3077.9520000000002</v>
      </c>
      <c r="CI28" s="7">
        <f t="shared" si="43"/>
        <v>2190.6</v>
      </c>
      <c r="CJ28" s="7">
        <f t="shared" si="44"/>
        <v>2750.9930000000004</v>
      </c>
      <c r="CK28" s="7">
        <f t="shared" si="45"/>
        <v>3311.3860000000004</v>
      </c>
      <c r="CL28" s="7">
        <f t="shared" si="46"/>
        <v>3833.0612100000003</v>
      </c>
      <c r="CM28" s="7">
        <f t="shared" si="47"/>
        <v>1921.1190000000001</v>
      </c>
      <c r="CN28" s="7">
        <f t="shared" si="48"/>
        <v>2455.6755000000003</v>
      </c>
      <c r="CO28" s="7">
        <f t="shared" si="49"/>
        <v>2990.232</v>
      </c>
      <c r="CP28" s="7">
        <f t="shared" si="50"/>
        <v>3524.7884999999997</v>
      </c>
      <c r="CQ28" s="7">
        <f t="shared" si="51"/>
        <v>2958.6120000000001</v>
      </c>
      <c r="CR28" s="7">
        <f t="shared" si="52"/>
        <v>3776.4479999999999</v>
      </c>
      <c r="CS28" s="7">
        <f t="shared" si="53"/>
        <v>4594.2839999999997</v>
      </c>
      <c r="CT28" s="7">
        <f t="shared" si="54"/>
        <v>5249.7563999999993</v>
      </c>
      <c r="CU28" s="6">
        <v>1500</v>
      </c>
      <c r="CX28" s="17">
        <v>1500</v>
      </c>
      <c r="CY28" s="21">
        <f t="shared" si="4"/>
        <v>847.46699999999998</v>
      </c>
      <c r="CZ28" s="34">
        <f t="shared" si="5"/>
        <v>1066.5227499999999</v>
      </c>
      <c r="DA28" s="39">
        <f t="shared" si="6"/>
        <v>1285.5784999999998</v>
      </c>
      <c r="DB28" s="43">
        <f t="shared" si="7"/>
        <v>1549.7732774999999</v>
      </c>
      <c r="DC28" s="21">
        <f t="shared" si="8"/>
        <v>1197.961</v>
      </c>
      <c r="DD28" s="34">
        <f t="shared" si="9"/>
        <v>1537.029619047619</v>
      </c>
      <c r="DE28" s="39">
        <f t="shared" si="10"/>
        <v>1896.4571428571428</v>
      </c>
      <c r="DF28" s="43">
        <f t="shared" si="11"/>
        <v>2245.7052142857142</v>
      </c>
      <c r="DG28" s="21">
        <f t="shared" si="12"/>
        <v>1389.2956363636363</v>
      </c>
      <c r="DH28" s="34">
        <f t="shared" si="13"/>
        <v>1727.4123896103895</v>
      </c>
      <c r="DI28" s="39">
        <f t="shared" si="14"/>
        <v>2065.5291428571427</v>
      </c>
      <c r="DJ28" s="46">
        <f t="shared" si="15"/>
        <v>2403.6458961038961</v>
      </c>
      <c r="DK28" s="21">
        <f t="shared" si="16"/>
        <v>1713.192</v>
      </c>
      <c r="DL28" s="34">
        <f t="shared" si="17"/>
        <v>2211.47424</v>
      </c>
      <c r="DM28" s="39">
        <f t="shared" si="18"/>
        <v>2623.0320000000002</v>
      </c>
      <c r="DN28" s="43">
        <f t="shared" si="19"/>
        <v>3077.9520000000002</v>
      </c>
      <c r="DO28" s="19">
        <f t="shared" si="20"/>
        <v>2190.6</v>
      </c>
      <c r="DP28" s="34">
        <f t="shared" si="21"/>
        <v>2750.9930000000004</v>
      </c>
      <c r="DQ28" s="39">
        <f t="shared" si="22"/>
        <v>3311.3860000000004</v>
      </c>
      <c r="DR28" s="46">
        <f t="shared" si="23"/>
        <v>3833.0612100000003</v>
      </c>
      <c r="DS28" s="21">
        <f t="shared" si="24"/>
        <v>1921.1190000000001</v>
      </c>
      <c r="DT28" s="34">
        <f t="shared" si="25"/>
        <v>2455.6755000000003</v>
      </c>
      <c r="DU28" s="39">
        <f t="shared" si="26"/>
        <v>2990.232</v>
      </c>
      <c r="DV28" s="43">
        <f t="shared" si="27"/>
        <v>3524.7884999999997</v>
      </c>
      <c r="DW28" s="19">
        <f t="shared" si="28"/>
        <v>2958.6120000000001</v>
      </c>
      <c r="DX28" s="34">
        <f t="shared" si="29"/>
        <v>3776.4479999999999</v>
      </c>
      <c r="DY28" s="39">
        <f t="shared" si="30"/>
        <v>4594.2839999999997</v>
      </c>
      <c r="DZ28" s="43">
        <f t="shared" si="31"/>
        <v>5249.7563999999993</v>
      </c>
      <c r="EA28" s="18">
        <v>1500</v>
      </c>
      <c r="ED28" s="6">
        <v>1500</v>
      </c>
      <c r="EE28" s="10">
        <v>847.46699999999998</v>
      </c>
      <c r="EF28" s="7">
        <v>1066.5227499999999</v>
      </c>
      <c r="EG28" s="7">
        <v>1285.5784999999998</v>
      </c>
      <c r="EH28" s="9">
        <v>1549.7732774999999</v>
      </c>
      <c r="EI28" s="7">
        <v>1197.961</v>
      </c>
      <c r="EJ28" s="7">
        <v>1537.029619047619</v>
      </c>
      <c r="EK28" s="7">
        <v>1896.4571428571428</v>
      </c>
      <c r="EL28" s="9">
        <v>2245.7052142857142</v>
      </c>
      <c r="EM28" s="7">
        <v>1389.2956363636363</v>
      </c>
      <c r="EN28" s="7">
        <v>1727.4123896103895</v>
      </c>
      <c r="EO28" s="7">
        <v>2065.5291428571427</v>
      </c>
      <c r="EP28" s="9">
        <v>2403.6458961038961</v>
      </c>
      <c r="EQ28" s="7">
        <v>1713.192</v>
      </c>
      <c r="ER28" s="7">
        <v>2211.47424</v>
      </c>
      <c r="ES28" s="7">
        <v>2623.0320000000002</v>
      </c>
      <c r="ET28" s="9">
        <v>3077.9520000000002</v>
      </c>
      <c r="EU28" s="7">
        <v>2190.6</v>
      </c>
      <c r="EV28" s="7">
        <v>2750.9930000000004</v>
      </c>
      <c r="EW28" s="7">
        <v>3311.3860000000004</v>
      </c>
      <c r="EX28" s="9">
        <v>3833.0612100000003</v>
      </c>
      <c r="EY28" s="7">
        <v>1921.1190000000001</v>
      </c>
      <c r="EZ28" s="7">
        <v>2455.6755000000003</v>
      </c>
      <c r="FA28" s="7">
        <v>2990.232</v>
      </c>
      <c r="FB28" s="9">
        <v>3524.7884999999997</v>
      </c>
      <c r="FC28" s="7">
        <v>2958.6120000000001</v>
      </c>
      <c r="FD28" s="7">
        <v>3776.4479999999999</v>
      </c>
      <c r="FE28" s="7">
        <v>4594.2839999999997</v>
      </c>
      <c r="FF28" s="7">
        <v>5249.7563999999993</v>
      </c>
      <c r="FG28" s="6">
        <v>1500</v>
      </c>
    </row>
    <row r="29" spans="1:163" ht="15.75" thickBot="1" x14ac:dyDescent="0.3">
      <c r="A29" s="17">
        <v>1600</v>
      </c>
      <c r="B29" s="21">
        <f>VLOOKUP($I$12,$AK$65:$BN$68,3,0)</f>
        <v>901.68000000000006</v>
      </c>
      <c r="C29" s="34">
        <f>VLOOKUP($I$12,$AK$65:$BN$68,4,0)</f>
        <v>1135.3506666666667</v>
      </c>
      <c r="D29" s="39">
        <f>VLOOKUP($I$12,$AK$65:$BN$68,5,0)</f>
        <v>1369.0213333333331</v>
      </c>
      <c r="E29" s="43">
        <f>VLOOKUP($I$12,$AK$65:$BN$68,6,0)</f>
        <v>1650.7727599999996</v>
      </c>
      <c r="F29" s="19">
        <f>VLOOKUP($I$12,$AK$65:$BN$68,7,0)</f>
        <v>1274.7546666666665</v>
      </c>
      <c r="G29" s="34">
        <f>VLOOKUP($I$12,$AK$65:$BN$68,8,0)</f>
        <v>1636.029619047619</v>
      </c>
      <c r="H29" s="39">
        <f>VLOOKUP($I$12,$AK$65:$BN$68,9,0)</f>
        <v>2019.5142857142857</v>
      </c>
      <c r="I29" s="46">
        <f>VLOOKUP($I$12,$AK$65:$BN$68,10,0)</f>
        <v>2391.8940952380954</v>
      </c>
      <c r="J29" s="21">
        <f>VLOOKUP($I$12,$AK$65:$BN$68,11,0)</f>
        <v>1478.8145454545454</v>
      </c>
      <c r="K29" s="34">
        <f>VLOOKUP($I$12,$AK$65:$BN$68,12,0)</f>
        <v>1839.3024155844155</v>
      </c>
      <c r="L29" s="39">
        <f>VLOOKUP($I$12,$AK$65:$BN$68,13,0)</f>
        <v>2199.7902857142858</v>
      </c>
      <c r="M29" s="43">
        <f>VLOOKUP($I$12,$AK$65:$BN$68,14,0)</f>
        <v>2560.2781558441561</v>
      </c>
      <c r="N29" s="19">
        <f>VLOOKUP($I$12,$AK$65:$BN$68,15,0)</f>
        <v>1824.3039999999999</v>
      </c>
      <c r="O29" s="34">
        <f>VLOOKUP($I$12,$AK$65:$BN$68,16,0)</f>
        <v>2355.5696400000002</v>
      </c>
      <c r="P29" s="39">
        <f>VLOOKUP($I$12,$AK$65:$BN$68,17,0)</f>
        <v>2794.46</v>
      </c>
      <c r="Q29" s="46">
        <f>VLOOKUP($I$12,$AK$65:$BN$68,18,0)</f>
        <v>3279.538</v>
      </c>
      <c r="R29" s="21">
        <f>VLOOKUP($I$12,$AK$65:$BN$68,19,0)</f>
        <v>2333.3333333333335</v>
      </c>
      <c r="S29" s="34">
        <f>VLOOKUP($I$12,$AK$65:$BN$68,20,0)</f>
        <v>2930.8</v>
      </c>
      <c r="T29" s="39">
        <f>VLOOKUP($I$12,$AK$65:$BN$68,21,0)</f>
        <v>3528.2666666666669</v>
      </c>
      <c r="U29" s="43">
        <f>VLOOKUP($I$12,$AK$65:$BN$68,22,0)</f>
        <v>4084.4760000000001</v>
      </c>
      <c r="V29" s="19">
        <f>VLOOKUP($I$12,$AK$65:$BN$68,23,0)</f>
        <v>2042.856</v>
      </c>
      <c r="W29" s="34">
        <f>VLOOKUP($I$12,$AK$65:$BN$68,24,0)</f>
        <v>2612.6075999999998</v>
      </c>
      <c r="X29" s="39">
        <f>VLOOKUP($I$12,$AK$65:$BN$68,25,0)</f>
        <v>3182.3591999999994</v>
      </c>
      <c r="Y29" s="43">
        <f>VLOOKUP($I$12,$AK$65:$BN$68,26,0)</f>
        <v>3752.110799999999</v>
      </c>
      <c r="Z29" s="21">
        <f>VLOOKUP($I$12,$AK$65:$BN$68,27,0)</f>
        <v>3149.5151999999998</v>
      </c>
      <c r="AA29" s="34">
        <f>VLOOKUP($I$12,$AK$65:$BN$68,28,0)</f>
        <v>4021.4315999999999</v>
      </c>
      <c r="AB29" s="39">
        <f>VLOOKUP($I$12,$AK$65:$BN$68,29,0)</f>
        <v>4893.348</v>
      </c>
      <c r="AC29" s="43">
        <f>VLOOKUP($I$12,$AK$65:$BN$68,30,0)</f>
        <v>5592.3064679999998</v>
      </c>
      <c r="AD29" s="18">
        <v>1600</v>
      </c>
      <c r="AK29">
        <v>1</v>
      </c>
      <c r="AL29" s="17">
        <v>700</v>
      </c>
      <c r="AM29" s="92">
        <f>BS20</f>
        <v>413.76299999999998</v>
      </c>
      <c r="AN29" s="92">
        <f t="shared" ref="AN29:BN29" si="69">BT20</f>
        <v>515.89941666666664</v>
      </c>
      <c r="AO29" s="92">
        <f t="shared" si="69"/>
        <v>618.03583333333324</v>
      </c>
      <c r="AP29" s="92">
        <f t="shared" si="69"/>
        <v>741.77741749999984</v>
      </c>
      <c r="AQ29" s="92">
        <f t="shared" si="69"/>
        <v>583.61166666666668</v>
      </c>
      <c r="AR29" s="92">
        <f t="shared" si="69"/>
        <v>745.02961904761901</v>
      </c>
      <c r="AS29" s="92">
        <f t="shared" si="69"/>
        <v>912.00000000000011</v>
      </c>
      <c r="AT29" s="92">
        <f t="shared" si="69"/>
        <v>1076.1941666666669</v>
      </c>
      <c r="AU29" s="92">
        <f t="shared" si="69"/>
        <v>673.14436363636366</v>
      </c>
      <c r="AV29" s="92">
        <f t="shared" si="69"/>
        <v>832.29218181818192</v>
      </c>
      <c r="AW29" s="92">
        <f t="shared" si="69"/>
        <v>991.44</v>
      </c>
      <c r="AX29" s="92">
        <f t="shared" si="69"/>
        <v>1150.5878181818182</v>
      </c>
      <c r="AY29" s="92">
        <f t="shared" si="69"/>
        <v>824.29600000000005</v>
      </c>
      <c r="AZ29" s="92">
        <f t="shared" si="69"/>
        <v>1058.7110399999997</v>
      </c>
      <c r="BA29" s="92">
        <f t="shared" si="69"/>
        <v>1251.6079999999997</v>
      </c>
      <c r="BB29" s="92">
        <f t="shared" si="69"/>
        <v>1465.2639999999997</v>
      </c>
      <c r="BC29" s="92">
        <f t="shared" si="69"/>
        <v>1048.7333333333333</v>
      </c>
      <c r="BD29" s="92">
        <f t="shared" si="69"/>
        <v>1312.537</v>
      </c>
      <c r="BE29" s="92">
        <f t="shared" si="69"/>
        <v>1576.3406666666667</v>
      </c>
      <c r="BF29" s="92">
        <f t="shared" si="69"/>
        <v>1821.74289</v>
      </c>
      <c r="BG29" s="92">
        <f t="shared" si="69"/>
        <v>947.22300000000007</v>
      </c>
      <c r="BH29" s="92">
        <f t="shared" si="69"/>
        <v>1200.2187000000001</v>
      </c>
      <c r="BI29" s="92">
        <f t="shared" si="69"/>
        <v>1453.2144000000001</v>
      </c>
      <c r="BJ29" s="92">
        <f t="shared" si="69"/>
        <v>1706.2101</v>
      </c>
      <c r="BK29" s="92">
        <f t="shared" si="69"/>
        <v>1431.3863999999999</v>
      </c>
      <c r="BL29" s="92">
        <f t="shared" si="69"/>
        <v>1816.5791999999999</v>
      </c>
      <c r="BM29" s="92">
        <f t="shared" si="69"/>
        <v>2201.7719999999999</v>
      </c>
      <c r="BN29" s="92">
        <f t="shared" si="69"/>
        <v>2509.3558559999997</v>
      </c>
      <c r="BO29" s="18">
        <v>700</v>
      </c>
      <c r="BR29" s="6">
        <v>1600</v>
      </c>
      <c r="BS29" s="7">
        <f t="shared" si="3"/>
        <v>901.68000000000006</v>
      </c>
      <c r="BT29" s="7">
        <f t="shared" si="56"/>
        <v>1135.3506666666667</v>
      </c>
      <c r="BU29" s="7">
        <f t="shared" si="57"/>
        <v>1369.0213333333331</v>
      </c>
      <c r="BV29" s="7">
        <f t="shared" si="58"/>
        <v>1650.7727599999996</v>
      </c>
      <c r="BW29" s="7">
        <f t="shared" si="59"/>
        <v>1274.7546666666665</v>
      </c>
      <c r="BX29" s="7">
        <f t="shared" si="60"/>
        <v>1636.029619047619</v>
      </c>
      <c r="BY29" s="7">
        <f t="shared" si="61"/>
        <v>2019.5142857142857</v>
      </c>
      <c r="BZ29" s="7">
        <f t="shared" si="62"/>
        <v>2391.8940952380954</v>
      </c>
      <c r="CA29" s="7">
        <f t="shared" si="63"/>
        <v>1478.8145454545454</v>
      </c>
      <c r="CB29" s="7">
        <f t="shared" si="64"/>
        <v>1839.3024155844155</v>
      </c>
      <c r="CC29" s="7">
        <f t="shared" si="65"/>
        <v>2199.7902857142858</v>
      </c>
      <c r="CD29" s="7">
        <f t="shared" si="66"/>
        <v>2560.2781558441561</v>
      </c>
      <c r="CE29" s="7">
        <f t="shared" si="67"/>
        <v>1824.3039999999999</v>
      </c>
      <c r="CF29" s="7">
        <f t="shared" si="40"/>
        <v>2355.5696400000002</v>
      </c>
      <c r="CG29" s="7">
        <f t="shared" si="41"/>
        <v>2794.46</v>
      </c>
      <c r="CH29" s="7">
        <f t="shared" si="42"/>
        <v>3279.538</v>
      </c>
      <c r="CI29" s="7">
        <f t="shared" si="43"/>
        <v>2333.3333333333335</v>
      </c>
      <c r="CJ29" s="7">
        <f t="shared" si="44"/>
        <v>2930.8</v>
      </c>
      <c r="CK29" s="7">
        <f t="shared" si="45"/>
        <v>3528.2666666666669</v>
      </c>
      <c r="CL29" s="7">
        <f t="shared" si="46"/>
        <v>4084.4760000000001</v>
      </c>
      <c r="CM29" s="7">
        <f t="shared" si="47"/>
        <v>2042.856</v>
      </c>
      <c r="CN29" s="7">
        <f t="shared" si="48"/>
        <v>2612.6075999999998</v>
      </c>
      <c r="CO29" s="7">
        <f t="shared" si="49"/>
        <v>3182.3591999999994</v>
      </c>
      <c r="CP29" s="7">
        <f t="shared" si="50"/>
        <v>3752.110799999999</v>
      </c>
      <c r="CQ29" s="7">
        <f t="shared" si="51"/>
        <v>3149.5151999999998</v>
      </c>
      <c r="CR29" s="7">
        <f t="shared" si="52"/>
        <v>4021.4315999999999</v>
      </c>
      <c r="CS29" s="7">
        <f t="shared" si="53"/>
        <v>4893.348</v>
      </c>
      <c r="CT29" s="7">
        <f t="shared" si="54"/>
        <v>5592.3064679999998</v>
      </c>
      <c r="CU29" s="6">
        <v>1600</v>
      </c>
      <c r="CX29" s="17">
        <v>1600</v>
      </c>
      <c r="CY29" s="21">
        <f t="shared" si="4"/>
        <v>901.68000000000006</v>
      </c>
      <c r="CZ29" s="34">
        <f t="shared" si="5"/>
        <v>1135.3506666666667</v>
      </c>
      <c r="DA29" s="39">
        <f t="shared" si="6"/>
        <v>1369.0213333333331</v>
      </c>
      <c r="DB29" s="43">
        <f t="shared" si="7"/>
        <v>1650.7727599999996</v>
      </c>
      <c r="DC29" s="21">
        <f t="shared" si="8"/>
        <v>1274.7546666666665</v>
      </c>
      <c r="DD29" s="34">
        <f t="shared" si="9"/>
        <v>1636.029619047619</v>
      </c>
      <c r="DE29" s="39">
        <f t="shared" si="10"/>
        <v>2019.5142857142857</v>
      </c>
      <c r="DF29" s="43">
        <f t="shared" si="11"/>
        <v>2391.8940952380954</v>
      </c>
      <c r="DG29" s="21">
        <f t="shared" si="12"/>
        <v>1478.8145454545454</v>
      </c>
      <c r="DH29" s="34">
        <f t="shared" si="13"/>
        <v>1839.3024155844155</v>
      </c>
      <c r="DI29" s="39">
        <f t="shared" si="14"/>
        <v>2199.7902857142858</v>
      </c>
      <c r="DJ29" s="46">
        <f t="shared" si="15"/>
        <v>2560.2781558441561</v>
      </c>
      <c r="DK29" s="21">
        <f t="shared" si="16"/>
        <v>1824.3039999999999</v>
      </c>
      <c r="DL29" s="34">
        <f t="shared" si="17"/>
        <v>2355.5696400000002</v>
      </c>
      <c r="DM29" s="39">
        <f t="shared" si="18"/>
        <v>2794.46</v>
      </c>
      <c r="DN29" s="43">
        <f t="shared" si="19"/>
        <v>3279.538</v>
      </c>
      <c r="DO29" s="19">
        <f t="shared" si="20"/>
        <v>2333.3333333333335</v>
      </c>
      <c r="DP29" s="34">
        <f t="shared" si="21"/>
        <v>2930.8</v>
      </c>
      <c r="DQ29" s="39">
        <f t="shared" si="22"/>
        <v>3528.2666666666669</v>
      </c>
      <c r="DR29" s="46">
        <f t="shared" si="23"/>
        <v>4084.4760000000001</v>
      </c>
      <c r="DS29" s="21">
        <f t="shared" si="24"/>
        <v>2042.856</v>
      </c>
      <c r="DT29" s="34">
        <f t="shared" si="25"/>
        <v>2612.6075999999998</v>
      </c>
      <c r="DU29" s="39">
        <f t="shared" si="26"/>
        <v>3182.3591999999994</v>
      </c>
      <c r="DV29" s="43">
        <f t="shared" si="27"/>
        <v>3752.110799999999</v>
      </c>
      <c r="DW29" s="19">
        <f t="shared" si="28"/>
        <v>3149.5151999999998</v>
      </c>
      <c r="DX29" s="34">
        <f t="shared" si="29"/>
        <v>4021.4315999999999</v>
      </c>
      <c r="DY29" s="39">
        <f t="shared" si="30"/>
        <v>4893.348</v>
      </c>
      <c r="DZ29" s="43">
        <f t="shared" si="31"/>
        <v>5592.3064679999998</v>
      </c>
      <c r="EA29" s="18">
        <v>1600</v>
      </c>
      <c r="ED29" s="6">
        <v>1600</v>
      </c>
      <c r="EE29" s="10">
        <v>901.68000000000006</v>
      </c>
      <c r="EF29" s="7">
        <v>1135.3506666666667</v>
      </c>
      <c r="EG29" s="7">
        <v>1369.0213333333331</v>
      </c>
      <c r="EH29" s="9">
        <v>1650.7727599999996</v>
      </c>
      <c r="EI29" s="7">
        <v>1274.7546666666665</v>
      </c>
      <c r="EJ29" s="7">
        <v>1636.029619047619</v>
      </c>
      <c r="EK29" s="7">
        <v>2019.5142857142857</v>
      </c>
      <c r="EL29" s="9">
        <v>2391.8940952380954</v>
      </c>
      <c r="EM29" s="7">
        <v>1478.8145454545454</v>
      </c>
      <c r="EN29" s="7">
        <v>1839.3024155844155</v>
      </c>
      <c r="EO29" s="7">
        <v>2199.7902857142858</v>
      </c>
      <c r="EP29" s="9">
        <v>2560.2781558441561</v>
      </c>
      <c r="EQ29" s="7">
        <v>1824.3039999999999</v>
      </c>
      <c r="ER29" s="7">
        <v>2355.5696400000002</v>
      </c>
      <c r="ES29" s="7">
        <v>2794.46</v>
      </c>
      <c r="ET29" s="9">
        <v>3279.538</v>
      </c>
      <c r="EU29" s="7">
        <v>2333.3333333333335</v>
      </c>
      <c r="EV29" s="7">
        <v>2930.8</v>
      </c>
      <c r="EW29" s="7">
        <v>3528.2666666666669</v>
      </c>
      <c r="EX29" s="9">
        <v>4084.4760000000001</v>
      </c>
      <c r="EY29" s="7">
        <v>2042.856</v>
      </c>
      <c r="EZ29" s="7">
        <v>2612.6075999999998</v>
      </c>
      <c r="FA29" s="7">
        <v>3182.3591999999994</v>
      </c>
      <c r="FB29" s="9">
        <v>3752.110799999999</v>
      </c>
      <c r="FC29" s="7">
        <v>3149.5151999999998</v>
      </c>
      <c r="FD29" s="7">
        <v>4021.4315999999999</v>
      </c>
      <c r="FE29" s="7">
        <v>4893.348</v>
      </c>
      <c r="FF29" s="7">
        <v>5592.3064679999998</v>
      </c>
      <c r="FG29" s="6">
        <v>1600</v>
      </c>
    </row>
    <row r="30" spans="1:163" ht="15.75" thickBot="1" x14ac:dyDescent="0.3">
      <c r="A30" s="17">
        <v>1700</v>
      </c>
      <c r="B30" s="21">
        <f>VLOOKUP($I$12,$AK$69:$BN$72,3,0)</f>
        <v>955.89300000000003</v>
      </c>
      <c r="C30" s="34">
        <f>VLOOKUP($I$12,$AK$69:$BN$72,4,0)</f>
        <v>1204.1785833333333</v>
      </c>
      <c r="D30" s="39">
        <f>VLOOKUP($I$12,$AK$69:$BN$72,5,0)</f>
        <v>1452.4641666666664</v>
      </c>
      <c r="E30" s="43">
        <f>VLOOKUP($I$12,$AK$69:$BN$72,6,0)</f>
        <v>1751.7722424999995</v>
      </c>
      <c r="F30" s="19">
        <f>VLOOKUP($I$12,$AK$69:$BN$72,7,0)</f>
        <v>1351.5483333333332</v>
      </c>
      <c r="G30" s="34">
        <f>VLOOKUP($I$12,$AK$69:$BN$72,8,0)</f>
        <v>1735.029619047619</v>
      </c>
      <c r="H30" s="39">
        <f>VLOOKUP($I$12,$AK$69:$BN$72,9,0)</f>
        <v>2142.5714285714284</v>
      </c>
      <c r="I30" s="46">
        <f>VLOOKUP($I$12,$AK$69:$BN$72,10,0)</f>
        <v>2538.0829761904761</v>
      </c>
      <c r="J30" s="21">
        <f>VLOOKUP($I$12,$AK$69:$BN$72,11,0)</f>
        <v>1568.3334545454545</v>
      </c>
      <c r="K30" s="34">
        <f>VLOOKUP($I$12,$AK$69:$BN$72,12,0)</f>
        <v>1951.1924415584415</v>
      </c>
      <c r="L30" s="39">
        <f>VLOOKUP($I$12,$AK$69:$BN$72,13,0)</f>
        <v>2334.0514285714285</v>
      </c>
      <c r="M30" s="43">
        <f>VLOOKUP($I$12,$AK$69:$BN$72,14,0)</f>
        <v>2716.9104155844152</v>
      </c>
      <c r="N30" s="19">
        <f>VLOOKUP($I$12,$AK$69:$BN$72,15,0)</f>
        <v>1935.4159999999999</v>
      </c>
      <c r="O30" s="34">
        <f>VLOOKUP($I$12,$AK$69:$BN$72,16,0)</f>
        <v>2499.6650399999999</v>
      </c>
      <c r="P30" s="39">
        <f>VLOOKUP($I$12,$AK$69:$BN$72,17,0)</f>
        <v>2965.8879999999999</v>
      </c>
      <c r="Q30" s="46">
        <f>VLOOKUP($I$12,$AK$69:$BN$72,18,0)</f>
        <v>3481.1239999999998</v>
      </c>
      <c r="R30" s="21">
        <f>VLOOKUP($I$12,$AK$69:$BN$72,19,0)</f>
        <v>2476.0666666666666</v>
      </c>
      <c r="S30" s="34">
        <f>VLOOKUP($I$12,$AK$69:$BN$72,20,0)</f>
        <v>3110.607</v>
      </c>
      <c r="T30" s="39">
        <f>VLOOKUP($I$12,$AK$69:$BN$72,21,0)</f>
        <v>3745.1473333333338</v>
      </c>
      <c r="U30" s="43">
        <f>VLOOKUP($I$12,$AK$69:$BN$72,22,0)</f>
        <v>4335.8907900000013</v>
      </c>
      <c r="V30" s="19">
        <f>VLOOKUP($I$12,$AK$69:$BN$72,23,0)</f>
        <v>2164.5930000000003</v>
      </c>
      <c r="W30" s="34">
        <f>VLOOKUP($I$12,$AK$69:$BN$72,24,0)</f>
        <v>2769.5397000000003</v>
      </c>
      <c r="X30" s="39">
        <f>VLOOKUP($I$12,$AK$69:$BN$72,25,0)</f>
        <v>3374.4863999999998</v>
      </c>
      <c r="Y30" s="43">
        <f>VLOOKUP($I$12,$AK$69:$BN$72,26,0)</f>
        <v>3979.4330999999993</v>
      </c>
      <c r="Z30" s="21">
        <f>VLOOKUP($I$12,$AK$69:$BN$72,27,0)</f>
        <v>3340.4183999999996</v>
      </c>
      <c r="AA30" s="34">
        <f>VLOOKUP($I$12,$AK$69:$BN$72,28,0)</f>
        <v>4266.4151999999995</v>
      </c>
      <c r="AB30" s="39">
        <f>VLOOKUP($I$12,$AK$69:$BN$72,29,0)</f>
        <v>5192.4119999999994</v>
      </c>
      <c r="AC30" s="43">
        <f>VLOOKUP($I$12,$AK$69:$BN$72,30,0)</f>
        <v>5934.8565359999993</v>
      </c>
      <c r="AD30" s="18">
        <v>1700</v>
      </c>
      <c r="AK30">
        <v>2</v>
      </c>
      <c r="AM30" s="93">
        <f>BS46</f>
        <v>413.76299999999998</v>
      </c>
      <c r="AN30" s="93">
        <f t="shared" ref="AN30:BN30" si="70">BT46</f>
        <v>515.89941666666664</v>
      </c>
      <c r="AO30" s="93">
        <f t="shared" si="70"/>
        <v>618.03583333333324</v>
      </c>
      <c r="AP30" s="93">
        <f t="shared" si="70"/>
        <v>741.77741749999984</v>
      </c>
      <c r="AQ30" s="93">
        <f t="shared" si="70"/>
        <v>583.61166666666668</v>
      </c>
      <c r="AR30" s="93">
        <f t="shared" si="70"/>
        <v>745.02961904761901</v>
      </c>
      <c r="AS30" s="93">
        <f t="shared" si="70"/>
        <v>912.00000000000011</v>
      </c>
      <c r="AT30" s="93">
        <f t="shared" si="70"/>
        <v>1076.1941666666669</v>
      </c>
      <c r="AU30" s="93">
        <f t="shared" si="70"/>
        <v>673.14436363636366</v>
      </c>
      <c r="AV30" s="93">
        <f t="shared" si="70"/>
        <v>832.29218181818192</v>
      </c>
      <c r="AW30" s="93">
        <f t="shared" si="70"/>
        <v>991.44</v>
      </c>
      <c r="AX30" s="93">
        <f t="shared" si="70"/>
        <v>1150.5878181818182</v>
      </c>
      <c r="AY30" s="93">
        <f t="shared" si="70"/>
        <v>824.29600000000005</v>
      </c>
      <c r="AZ30" s="93">
        <f t="shared" si="70"/>
        <v>1058.7110399999997</v>
      </c>
      <c r="BA30" s="93">
        <f t="shared" si="70"/>
        <v>1251.6079999999997</v>
      </c>
      <c r="BB30" s="93">
        <f t="shared" si="70"/>
        <v>1465.2639999999997</v>
      </c>
      <c r="BC30" s="93">
        <f t="shared" si="70"/>
        <v>1048.7333333333333</v>
      </c>
      <c r="BD30" s="93">
        <f t="shared" si="70"/>
        <v>1312.537</v>
      </c>
      <c r="BE30" s="93">
        <f t="shared" si="70"/>
        <v>1576.3406666666667</v>
      </c>
      <c r="BF30" s="93">
        <f t="shared" si="70"/>
        <v>1821.74289</v>
      </c>
      <c r="BG30" s="93">
        <f t="shared" si="70"/>
        <v>947.22300000000007</v>
      </c>
      <c r="BH30" s="93">
        <f t="shared" si="70"/>
        <v>1200.2187000000001</v>
      </c>
      <c r="BI30" s="93">
        <f t="shared" si="70"/>
        <v>1453.2144000000001</v>
      </c>
      <c r="BJ30" s="93">
        <f t="shared" si="70"/>
        <v>1706.2101</v>
      </c>
      <c r="BK30" s="93">
        <f t="shared" si="70"/>
        <v>1431.3863999999999</v>
      </c>
      <c r="BL30" s="93">
        <f t="shared" si="70"/>
        <v>1816.5791999999999</v>
      </c>
      <c r="BM30" s="93">
        <f t="shared" si="70"/>
        <v>2201.7719999999999</v>
      </c>
      <c r="BN30" s="93">
        <f t="shared" si="70"/>
        <v>2509.3558559999997</v>
      </c>
      <c r="BR30" s="6">
        <v>1700</v>
      </c>
      <c r="BS30" s="7">
        <f t="shared" si="3"/>
        <v>955.89300000000003</v>
      </c>
      <c r="BT30" s="7">
        <f t="shared" si="56"/>
        <v>1204.1785833333333</v>
      </c>
      <c r="BU30" s="7">
        <f t="shared" si="57"/>
        <v>1452.4641666666664</v>
      </c>
      <c r="BV30" s="7">
        <f t="shared" si="58"/>
        <v>1751.7722424999995</v>
      </c>
      <c r="BW30" s="7">
        <f t="shared" si="59"/>
        <v>1351.5483333333332</v>
      </c>
      <c r="BX30" s="7">
        <f t="shared" si="60"/>
        <v>1735.029619047619</v>
      </c>
      <c r="BY30" s="7">
        <f t="shared" si="61"/>
        <v>2142.5714285714284</v>
      </c>
      <c r="BZ30" s="7">
        <f t="shared" si="62"/>
        <v>2538.0829761904761</v>
      </c>
      <c r="CA30" s="7">
        <f t="shared" si="63"/>
        <v>1568.3334545454545</v>
      </c>
      <c r="CB30" s="7">
        <f t="shared" si="64"/>
        <v>1951.1924415584415</v>
      </c>
      <c r="CC30" s="7">
        <f t="shared" si="65"/>
        <v>2334.0514285714285</v>
      </c>
      <c r="CD30" s="7">
        <f t="shared" si="66"/>
        <v>2716.9104155844152</v>
      </c>
      <c r="CE30" s="7">
        <f t="shared" si="67"/>
        <v>1935.4159999999999</v>
      </c>
      <c r="CF30" s="7">
        <f t="shared" si="40"/>
        <v>2499.6650399999999</v>
      </c>
      <c r="CG30" s="7">
        <f t="shared" si="41"/>
        <v>2965.8879999999999</v>
      </c>
      <c r="CH30" s="7">
        <f t="shared" si="42"/>
        <v>3481.1239999999998</v>
      </c>
      <c r="CI30" s="7">
        <f t="shared" si="43"/>
        <v>2476.0666666666666</v>
      </c>
      <c r="CJ30" s="7">
        <f t="shared" si="44"/>
        <v>3110.607</v>
      </c>
      <c r="CK30" s="7">
        <f t="shared" si="45"/>
        <v>3745.1473333333338</v>
      </c>
      <c r="CL30" s="7">
        <f t="shared" si="46"/>
        <v>4335.8907900000013</v>
      </c>
      <c r="CM30" s="7">
        <f t="shared" si="47"/>
        <v>2164.5930000000003</v>
      </c>
      <c r="CN30" s="7">
        <f t="shared" si="48"/>
        <v>2769.5397000000003</v>
      </c>
      <c r="CO30" s="7">
        <f t="shared" si="49"/>
        <v>3374.4863999999998</v>
      </c>
      <c r="CP30" s="7">
        <f t="shared" si="50"/>
        <v>3979.4330999999993</v>
      </c>
      <c r="CQ30" s="7">
        <f t="shared" si="51"/>
        <v>3340.4183999999996</v>
      </c>
      <c r="CR30" s="7">
        <f t="shared" si="52"/>
        <v>4266.4151999999995</v>
      </c>
      <c r="CS30" s="7">
        <f t="shared" si="53"/>
        <v>5192.4119999999994</v>
      </c>
      <c r="CT30" s="7">
        <f t="shared" si="54"/>
        <v>5934.8565359999993</v>
      </c>
      <c r="CU30" s="6">
        <v>1700</v>
      </c>
      <c r="CX30" s="17">
        <v>1700</v>
      </c>
      <c r="CY30" s="21">
        <f t="shared" si="4"/>
        <v>955.89300000000003</v>
      </c>
      <c r="CZ30" s="34">
        <f t="shared" si="5"/>
        <v>1204.1785833333333</v>
      </c>
      <c r="DA30" s="39">
        <f t="shared" si="6"/>
        <v>1452.4641666666664</v>
      </c>
      <c r="DB30" s="43">
        <f t="shared" si="7"/>
        <v>1751.7722424999995</v>
      </c>
      <c r="DC30" s="21">
        <f t="shared" si="8"/>
        <v>1351.5483333333332</v>
      </c>
      <c r="DD30" s="34">
        <f t="shared" si="9"/>
        <v>1735.029619047619</v>
      </c>
      <c r="DE30" s="39">
        <f t="shared" si="10"/>
        <v>2142.5714285714284</v>
      </c>
      <c r="DF30" s="43">
        <f t="shared" si="11"/>
        <v>2538.0829761904761</v>
      </c>
      <c r="DG30" s="21">
        <f t="shared" si="12"/>
        <v>1568.3334545454545</v>
      </c>
      <c r="DH30" s="34">
        <f t="shared" si="13"/>
        <v>1951.1924415584415</v>
      </c>
      <c r="DI30" s="39">
        <f t="shared" si="14"/>
        <v>2334.0514285714285</v>
      </c>
      <c r="DJ30" s="46">
        <f t="shared" si="15"/>
        <v>2716.9104155844152</v>
      </c>
      <c r="DK30" s="21">
        <f t="shared" si="16"/>
        <v>1935.4159999999999</v>
      </c>
      <c r="DL30" s="34">
        <f t="shared" si="17"/>
        <v>2499.6650399999999</v>
      </c>
      <c r="DM30" s="39">
        <f t="shared" si="18"/>
        <v>2965.8879999999999</v>
      </c>
      <c r="DN30" s="43">
        <f t="shared" si="19"/>
        <v>3481.1239999999998</v>
      </c>
      <c r="DO30" s="19">
        <f t="shared" si="20"/>
        <v>2476.0666666666666</v>
      </c>
      <c r="DP30" s="34">
        <f t="shared" si="21"/>
        <v>3110.607</v>
      </c>
      <c r="DQ30" s="39">
        <f t="shared" si="22"/>
        <v>3745.1473333333338</v>
      </c>
      <c r="DR30" s="46">
        <f t="shared" si="23"/>
        <v>4335.8907900000013</v>
      </c>
      <c r="DS30" s="21">
        <f t="shared" si="24"/>
        <v>2164.5930000000003</v>
      </c>
      <c r="DT30" s="34">
        <f t="shared" si="25"/>
        <v>2769.5397000000003</v>
      </c>
      <c r="DU30" s="39">
        <f t="shared" si="26"/>
        <v>3374.4863999999998</v>
      </c>
      <c r="DV30" s="43">
        <f t="shared" si="27"/>
        <v>3979.4330999999993</v>
      </c>
      <c r="DW30" s="19">
        <f t="shared" si="28"/>
        <v>3340.4183999999996</v>
      </c>
      <c r="DX30" s="34">
        <f t="shared" si="29"/>
        <v>4266.4151999999995</v>
      </c>
      <c r="DY30" s="39">
        <f t="shared" si="30"/>
        <v>5192.4119999999994</v>
      </c>
      <c r="DZ30" s="43">
        <f t="shared" si="31"/>
        <v>5934.8565359999993</v>
      </c>
      <c r="EA30" s="18">
        <v>1700</v>
      </c>
      <c r="ED30" s="6">
        <v>1700</v>
      </c>
      <c r="EE30" s="10">
        <v>955.89300000000003</v>
      </c>
      <c r="EF30" s="7">
        <v>1204.1785833333333</v>
      </c>
      <c r="EG30" s="7">
        <v>1452.4641666666664</v>
      </c>
      <c r="EH30" s="9">
        <v>1751.7722424999995</v>
      </c>
      <c r="EI30" s="7">
        <v>1351.5483333333332</v>
      </c>
      <c r="EJ30" s="7">
        <v>1735.029619047619</v>
      </c>
      <c r="EK30" s="7">
        <v>2142.5714285714284</v>
      </c>
      <c r="EL30" s="9">
        <v>2538.0829761904761</v>
      </c>
      <c r="EM30" s="7">
        <v>1568.3334545454545</v>
      </c>
      <c r="EN30" s="7">
        <v>1951.1924415584415</v>
      </c>
      <c r="EO30" s="7">
        <v>2334.0514285714285</v>
      </c>
      <c r="EP30" s="9">
        <v>2716.9104155844152</v>
      </c>
      <c r="EQ30" s="7">
        <v>1935.4159999999999</v>
      </c>
      <c r="ER30" s="7">
        <v>2499.6650399999999</v>
      </c>
      <c r="ES30" s="7">
        <v>2965.8879999999999</v>
      </c>
      <c r="ET30" s="9">
        <v>3481.1239999999998</v>
      </c>
      <c r="EU30" s="7">
        <v>2476.0666666666666</v>
      </c>
      <c r="EV30" s="7">
        <v>3110.607</v>
      </c>
      <c r="EW30" s="7">
        <v>3745.1473333333338</v>
      </c>
      <c r="EX30" s="9">
        <v>4335.8907900000013</v>
      </c>
      <c r="EY30" s="7">
        <v>2164.5930000000003</v>
      </c>
      <c r="EZ30" s="7">
        <v>2769.5397000000003</v>
      </c>
      <c r="FA30" s="7">
        <v>3374.4863999999998</v>
      </c>
      <c r="FB30" s="9">
        <v>3979.4330999999993</v>
      </c>
      <c r="FC30" s="7">
        <v>3340.4183999999996</v>
      </c>
      <c r="FD30" s="7">
        <v>4266.4151999999995</v>
      </c>
      <c r="FE30" s="7">
        <v>5192.4119999999994</v>
      </c>
      <c r="FF30" s="7">
        <v>5934.8565359999993</v>
      </c>
      <c r="FG30" s="6">
        <v>1700</v>
      </c>
    </row>
    <row r="31" spans="1:163" ht="15.75" thickBot="1" x14ac:dyDescent="0.3">
      <c r="A31" s="17">
        <v>1800</v>
      </c>
      <c r="B31" s="21">
        <f>VLOOKUP($I$12,$AK$73:$BN$76,3,0)</f>
        <v>1010.106</v>
      </c>
      <c r="C31" s="34">
        <f>VLOOKUP($I$12,$AK$73:$BN$76,4,0)</f>
        <v>1273.0065</v>
      </c>
      <c r="D31" s="39">
        <f>VLOOKUP($I$12,$AK$73:$BN$76,5,0)</f>
        <v>1535.9069999999999</v>
      </c>
      <c r="E31" s="43">
        <f>VLOOKUP($I$12,$AK$73:$BN$76,6,0)</f>
        <v>1852.7717249999998</v>
      </c>
      <c r="F31" s="19">
        <f>VLOOKUP($I$12,$AK$73:$BN$76,7,0)</f>
        <v>1428.3419999999999</v>
      </c>
      <c r="G31" s="34">
        <f>VLOOKUP($I$12,$AK$73:$BN$76,8,0)</f>
        <v>1834.029619047619</v>
      </c>
      <c r="H31" s="39">
        <f>VLOOKUP($I$12,$AK$73:$BN$76,9,0)</f>
        <v>2265.6285714285714</v>
      </c>
      <c r="I31" s="46">
        <f>VLOOKUP($I$12,$AK$73:$BN$76,10,0)</f>
        <v>2684.2718571428572</v>
      </c>
      <c r="J31" s="21">
        <f>VLOOKUP($I$12,$AK$73:$BN$76,11,0)</f>
        <v>1657.8523636363636</v>
      </c>
      <c r="K31" s="34">
        <f>VLOOKUP($I$12,$AK$73:$BN$76,12,0)</f>
        <v>2063.0824675324675</v>
      </c>
      <c r="L31" s="39">
        <f>VLOOKUP($I$12,$AK$73:$BN$76,13,0)</f>
        <v>2468.3125714285716</v>
      </c>
      <c r="M31" s="43">
        <f>VLOOKUP($I$12,$AK$73:$BN$76,14,0)</f>
        <v>2873.5426753246757</v>
      </c>
      <c r="N31" s="19">
        <f>VLOOKUP($I$12,$AK$73:$BN$76,15,0)</f>
        <v>2046.5279999999998</v>
      </c>
      <c r="O31" s="34">
        <f>VLOOKUP($I$12,$AK$73:$BN$76,16,0)</f>
        <v>2643.7604399999996</v>
      </c>
      <c r="P31" s="39">
        <f>VLOOKUP($I$12,$AK$73:$BN$76,17,0)</f>
        <v>3137.3159999999998</v>
      </c>
      <c r="Q31" s="46">
        <f>VLOOKUP($I$12,$AK$73:$BN$76,18,0)</f>
        <v>3682.71</v>
      </c>
      <c r="R31" s="21">
        <f>VLOOKUP($I$12,$AK$73:$BN$76,19,0)</f>
        <v>2618.7999999999997</v>
      </c>
      <c r="S31" s="34">
        <f>VLOOKUP($I$12,$AK$73:$BN$76,20,0)</f>
        <v>3290.4139999999998</v>
      </c>
      <c r="T31" s="39">
        <f>VLOOKUP($I$12,$AK$73:$BN$76,21,0)</f>
        <v>3962.0280000000002</v>
      </c>
      <c r="U31" s="43">
        <f>VLOOKUP($I$12,$AK$73:$BN$76,22,0)</f>
        <v>4587.3055800000011</v>
      </c>
      <c r="V31" s="19">
        <f>VLOOKUP($I$12,$AK$73:$BN$76,23,0)</f>
        <v>2286.33</v>
      </c>
      <c r="W31" s="34">
        <f>VLOOKUP($I$12,$AK$73:$BN$76,24,0)</f>
        <v>2926.4717999999998</v>
      </c>
      <c r="X31" s="39">
        <f>VLOOKUP($I$12,$AK$73:$BN$76,25,0)</f>
        <v>3566.6135999999997</v>
      </c>
      <c r="Y31" s="43">
        <f>VLOOKUP($I$12,$AK$73:$BN$76,26,0)</f>
        <v>4206.7554</v>
      </c>
      <c r="Z31" s="21">
        <f>VLOOKUP($I$12,$AK$73:$BN$76,27,0)</f>
        <v>3531.3215999999993</v>
      </c>
      <c r="AA31" s="34">
        <f>VLOOKUP($I$12,$AK$73:$BN$76,28,0)</f>
        <v>4511.398799999999</v>
      </c>
      <c r="AB31" s="39">
        <f>VLOOKUP($I$12,$AK$73:$BN$76,29,0)</f>
        <v>5491.4759999999997</v>
      </c>
      <c r="AC31" s="43">
        <f>VLOOKUP($I$12,$AK$73:$BN$76,30,0)</f>
        <v>6277.4066039999998</v>
      </c>
      <c r="AD31" s="18">
        <v>1800</v>
      </c>
      <c r="AK31">
        <v>3</v>
      </c>
      <c r="AM31" s="93">
        <f>BS72</f>
        <v>413.76299999999998</v>
      </c>
      <c r="AN31" s="93">
        <f t="shared" ref="AN31:BN31" si="71">BT72</f>
        <v>515.89941666666664</v>
      </c>
      <c r="AO31" s="93">
        <f t="shared" si="71"/>
        <v>618.03583333333324</v>
      </c>
      <c r="AP31" s="93">
        <f t="shared" si="71"/>
        <v>741.77741749999984</v>
      </c>
      <c r="AQ31" s="93">
        <f t="shared" si="71"/>
        <v>0</v>
      </c>
      <c r="AR31" s="93">
        <f t="shared" si="71"/>
        <v>0</v>
      </c>
      <c r="AS31" s="93">
        <f t="shared" si="71"/>
        <v>0</v>
      </c>
      <c r="AT31" s="93">
        <f t="shared" si="71"/>
        <v>0</v>
      </c>
      <c r="AU31" s="93">
        <f t="shared" si="71"/>
        <v>679.87580727272734</v>
      </c>
      <c r="AV31" s="93">
        <f t="shared" si="71"/>
        <v>840.61510363636376</v>
      </c>
      <c r="AW31" s="93">
        <f t="shared" si="71"/>
        <v>1001.3544000000001</v>
      </c>
      <c r="AX31" s="93">
        <f t="shared" si="71"/>
        <v>1162.0936963636364</v>
      </c>
      <c r="AY31" s="93">
        <f t="shared" si="71"/>
        <v>0</v>
      </c>
      <c r="AZ31" s="93">
        <f t="shared" si="71"/>
        <v>0</v>
      </c>
      <c r="BA31" s="93">
        <f t="shared" si="71"/>
        <v>0</v>
      </c>
      <c r="BB31" s="93">
        <f t="shared" si="71"/>
        <v>0</v>
      </c>
      <c r="BC31" s="93">
        <f t="shared" si="71"/>
        <v>0</v>
      </c>
      <c r="BD31" s="93">
        <f t="shared" si="71"/>
        <v>0</v>
      </c>
      <c r="BE31" s="93">
        <f t="shared" si="71"/>
        <v>0</v>
      </c>
      <c r="BF31" s="93">
        <f t="shared" si="71"/>
        <v>0</v>
      </c>
      <c r="BG31" s="93">
        <f t="shared" si="71"/>
        <v>975.63969000000009</v>
      </c>
      <c r="BH31" s="93">
        <f t="shared" si="71"/>
        <v>1236.2252610000003</v>
      </c>
      <c r="BI31" s="93">
        <f t="shared" si="71"/>
        <v>1496.8108320000001</v>
      </c>
      <c r="BJ31" s="93">
        <f t="shared" si="71"/>
        <v>1757.396403</v>
      </c>
      <c r="BK31" s="93">
        <f t="shared" si="71"/>
        <v>0</v>
      </c>
      <c r="BL31" s="93">
        <f t="shared" si="71"/>
        <v>0</v>
      </c>
      <c r="BM31" s="93">
        <f t="shared" si="71"/>
        <v>0</v>
      </c>
      <c r="BN31" s="93">
        <f t="shared" si="71"/>
        <v>0</v>
      </c>
      <c r="BR31" s="6">
        <v>1800</v>
      </c>
      <c r="BS31" s="7">
        <f t="shared" si="3"/>
        <v>1010.106</v>
      </c>
      <c r="BT31" s="7">
        <f t="shared" si="56"/>
        <v>1273.0065</v>
      </c>
      <c r="BU31" s="7">
        <f t="shared" si="57"/>
        <v>1535.9069999999999</v>
      </c>
      <c r="BV31" s="7">
        <f t="shared" si="58"/>
        <v>1852.7717249999998</v>
      </c>
      <c r="BW31" s="7">
        <f t="shared" si="59"/>
        <v>1428.3419999999999</v>
      </c>
      <c r="BX31" s="7">
        <f t="shared" si="60"/>
        <v>1834.029619047619</v>
      </c>
      <c r="BY31" s="7">
        <f t="shared" si="61"/>
        <v>2265.6285714285714</v>
      </c>
      <c r="BZ31" s="7">
        <f t="shared" si="62"/>
        <v>2684.2718571428572</v>
      </c>
      <c r="CA31" s="7">
        <f t="shared" si="63"/>
        <v>1657.8523636363636</v>
      </c>
      <c r="CB31" s="7">
        <f t="shared" si="64"/>
        <v>2063.0824675324675</v>
      </c>
      <c r="CC31" s="7">
        <f t="shared" si="65"/>
        <v>2468.3125714285716</v>
      </c>
      <c r="CD31" s="7">
        <f t="shared" si="66"/>
        <v>2873.5426753246757</v>
      </c>
      <c r="CE31" s="7">
        <f t="shared" si="67"/>
        <v>2046.5279999999998</v>
      </c>
      <c r="CF31" s="7">
        <f t="shared" si="40"/>
        <v>2643.7604399999996</v>
      </c>
      <c r="CG31" s="7">
        <f t="shared" si="41"/>
        <v>3137.3159999999998</v>
      </c>
      <c r="CH31" s="7">
        <f t="shared" si="42"/>
        <v>3682.71</v>
      </c>
      <c r="CI31" s="7">
        <f t="shared" si="43"/>
        <v>2618.7999999999997</v>
      </c>
      <c r="CJ31" s="7">
        <f t="shared" si="44"/>
        <v>3290.4139999999998</v>
      </c>
      <c r="CK31" s="7">
        <f t="shared" si="45"/>
        <v>3962.0280000000002</v>
      </c>
      <c r="CL31" s="7">
        <f t="shared" si="46"/>
        <v>4587.3055800000011</v>
      </c>
      <c r="CM31" s="7">
        <f t="shared" si="47"/>
        <v>2286.33</v>
      </c>
      <c r="CN31" s="7">
        <f t="shared" si="48"/>
        <v>2926.4717999999998</v>
      </c>
      <c r="CO31" s="7">
        <f t="shared" si="49"/>
        <v>3566.6135999999997</v>
      </c>
      <c r="CP31" s="7">
        <f t="shared" si="50"/>
        <v>4206.7554</v>
      </c>
      <c r="CQ31" s="7">
        <f t="shared" si="51"/>
        <v>3531.3215999999993</v>
      </c>
      <c r="CR31" s="7">
        <f t="shared" si="52"/>
        <v>4511.398799999999</v>
      </c>
      <c r="CS31" s="7">
        <f t="shared" si="53"/>
        <v>5491.4759999999997</v>
      </c>
      <c r="CT31" s="7">
        <f t="shared" si="54"/>
        <v>6277.4066039999998</v>
      </c>
      <c r="CU31" s="6">
        <v>1800</v>
      </c>
      <c r="CX31" s="17">
        <v>1800</v>
      </c>
      <c r="CY31" s="21">
        <f t="shared" si="4"/>
        <v>1010.106</v>
      </c>
      <c r="CZ31" s="34">
        <f t="shared" si="5"/>
        <v>1273.0065</v>
      </c>
      <c r="DA31" s="39">
        <f t="shared" si="6"/>
        <v>1535.9069999999999</v>
      </c>
      <c r="DB31" s="43">
        <f t="shared" si="7"/>
        <v>1852.7717249999998</v>
      </c>
      <c r="DC31" s="21">
        <f t="shared" si="8"/>
        <v>1428.3419999999999</v>
      </c>
      <c r="DD31" s="34">
        <f t="shared" si="9"/>
        <v>1834.029619047619</v>
      </c>
      <c r="DE31" s="39">
        <f t="shared" si="10"/>
        <v>2265.6285714285714</v>
      </c>
      <c r="DF31" s="43">
        <f t="shared" si="11"/>
        <v>2684.2718571428572</v>
      </c>
      <c r="DG31" s="21">
        <f t="shared" si="12"/>
        <v>1657.8523636363636</v>
      </c>
      <c r="DH31" s="34">
        <f t="shared" si="13"/>
        <v>2063.0824675324675</v>
      </c>
      <c r="DI31" s="39">
        <f t="shared" si="14"/>
        <v>2468.3125714285716</v>
      </c>
      <c r="DJ31" s="46">
        <f t="shared" si="15"/>
        <v>2873.5426753246757</v>
      </c>
      <c r="DK31" s="21">
        <f t="shared" si="16"/>
        <v>2046.5279999999998</v>
      </c>
      <c r="DL31" s="34">
        <f t="shared" si="17"/>
        <v>2643.7604399999996</v>
      </c>
      <c r="DM31" s="39">
        <f t="shared" si="18"/>
        <v>3137.3159999999998</v>
      </c>
      <c r="DN31" s="43">
        <f t="shared" si="19"/>
        <v>3682.71</v>
      </c>
      <c r="DO31" s="19">
        <f t="shared" si="20"/>
        <v>2618.7999999999997</v>
      </c>
      <c r="DP31" s="34">
        <f t="shared" si="21"/>
        <v>3290.4139999999998</v>
      </c>
      <c r="DQ31" s="39">
        <f t="shared" si="22"/>
        <v>3962.0280000000002</v>
      </c>
      <c r="DR31" s="46">
        <f t="shared" si="23"/>
        <v>4587.3055800000011</v>
      </c>
      <c r="DS31" s="21">
        <f t="shared" si="24"/>
        <v>2286.33</v>
      </c>
      <c r="DT31" s="34">
        <f t="shared" si="25"/>
        <v>2926.4717999999998</v>
      </c>
      <c r="DU31" s="39">
        <f t="shared" si="26"/>
        <v>3566.6135999999997</v>
      </c>
      <c r="DV31" s="43">
        <f t="shared" si="27"/>
        <v>4206.7554</v>
      </c>
      <c r="DW31" s="19">
        <f t="shared" si="28"/>
        <v>3531.3215999999993</v>
      </c>
      <c r="DX31" s="34">
        <f t="shared" si="29"/>
        <v>4511.398799999999</v>
      </c>
      <c r="DY31" s="39">
        <f t="shared" si="30"/>
        <v>5491.4759999999997</v>
      </c>
      <c r="DZ31" s="43">
        <f t="shared" si="31"/>
        <v>6277.4066039999998</v>
      </c>
      <c r="EA31" s="18">
        <v>1800</v>
      </c>
      <c r="ED31" s="6">
        <v>1800</v>
      </c>
      <c r="EE31" s="10">
        <v>1010.106</v>
      </c>
      <c r="EF31" s="7">
        <v>1273.0065</v>
      </c>
      <c r="EG31" s="7">
        <v>1535.9069999999999</v>
      </c>
      <c r="EH31" s="9">
        <v>1852.7717249999998</v>
      </c>
      <c r="EI31" s="7">
        <v>1428.3419999999999</v>
      </c>
      <c r="EJ31" s="7">
        <v>1834.029619047619</v>
      </c>
      <c r="EK31" s="7">
        <v>2265.6285714285714</v>
      </c>
      <c r="EL31" s="9">
        <v>2684.2718571428572</v>
      </c>
      <c r="EM31" s="7">
        <v>1657.8523636363636</v>
      </c>
      <c r="EN31" s="7">
        <v>2063.0824675324675</v>
      </c>
      <c r="EO31" s="7">
        <v>2468.3125714285716</v>
      </c>
      <c r="EP31" s="9">
        <v>2873.5426753246757</v>
      </c>
      <c r="EQ31" s="7">
        <v>2046.5279999999998</v>
      </c>
      <c r="ER31" s="7">
        <v>2643.7604399999996</v>
      </c>
      <c r="ES31" s="7">
        <v>3137.3159999999998</v>
      </c>
      <c r="ET31" s="9">
        <v>3682.71</v>
      </c>
      <c r="EU31" s="7">
        <v>2618.7999999999997</v>
      </c>
      <c r="EV31" s="7">
        <v>3290.4139999999998</v>
      </c>
      <c r="EW31" s="7">
        <v>3962.0280000000002</v>
      </c>
      <c r="EX31" s="9">
        <v>4587.3055800000011</v>
      </c>
      <c r="EY31" s="7">
        <v>2286.33</v>
      </c>
      <c r="EZ31" s="7">
        <v>2926.4717999999998</v>
      </c>
      <c r="FA31" s="7">
        <v>3566.6135999999997</v>
      </c>
      <c r="FB31" s="9">
        <v>4206.7554</v>
      </c>
      <c r="FC31" s="7">
        <v>3531.3215999999993</v>
      </c>
      <c r="FD31" s="7">
        <v>4511.398799999999</v>
      </c>
      <c r="FE31" s="7">
        <v>5491.4759999999997</v>
      </c>
      <c r="FF31" s="7">
        <v>6277.4066039999998</v>
      </c>
      <c r="FG31" s="6">
        <v>1800</v>
      </c>
    </row>
    <row r="32" spans="1:163" ht="15.75" thickBot="1" x14ac:dyDescent="0.3">
      <c r="A32" s="17">
        <v>1900</v>
      </c>
      <c r="B32" s="21">
        <f>VLOOKUP($I$12,$AK$77:$BN$80,3,0)</f>
        <v>1064.3189999999997</v>
      </c>
      <c r="C32" s="34">
        <f>VLOOKUP($I$12,$AK$77:$BN$80,4,0)</f>
        <v>1341.8344166666664</v>
      </c>
      <c r="D32" s="39">
        <f>VLOOKUP($I$12,$AK$77:$BN$80,5,0)</f>
        <v>1619.349833333333</v>
      </c>
      <c r="E32" s="43">
        <f>VLOOKUP($I$12,$AK$77:$BN$80,6,0)</f>
        <v>1953.7712074999997</v>
      </c>
      <c r="F32" s="19">
        <f>VLOOKUP($I$12,$AK$77:$BN$80,7,0)</f>
        <v>1505.1356666666666</v>
      </c>
      <c r="G32" s="34">
        <f>VLOOKUP($I$12,$AK$77:$BN$80,8,0)</f>
        <v>1933.029619047619</v>
      </c>
      <c r="H32" s="39">
        <f>VLOOKUP($I$12,$AK$77:$BN$80,9,0)</f>
        <v>2388.6857142857143</v>
      </c>
      <c r="I32" s="46">
        <f>VLOOKUP($I$12,$AK$77:$BN$80,10,0)</f>
        <v>2830.4607380952384</v>
      </c>
      <c r="J32" s="21">
        <f>VLOOKUP($I$12,$AK$77:$BN$80,11,0)</f>
        <v>1747.3712727272728</v>
      </c>
      <c r="K32" s="34">
        <f>VLOOKUP($I$12,$AK$77:$BN$80,12,0)</f>
        <v>2174.9724935064933</v>
      </c>
      <c r="L32" s="39">
        <f>VLOOKUP($I$12,$AK$77:$BN$80,13,0)</f>
        <v>2602.5737142857142</v>
      </c>
      <c r="M32" s="43">
        <f>VLOOKUP($I$12,$AK$77:$BN$80,14,0)</f>
        <v>3030.1749350649352</v>
      </c>
      <c r="N32" s="19">
        <f>VLOOKUP($I$12,$AK$77:$BN$80,15,0)</f>
        <v>2157.64</v>
      </c>
      <c r="O32" s="34">
        <f>VLOOKUP($I$12,$AK$77:$BN$80,16,0)</f>
        <v>2787.8558400000002</v>
      </c>
      <c r="P32" s="39">
        <f>VLOOKUP($I$12,$AK$77:$BN$80,17,0)</f>
        <v>3308.7439999999997</v>
      </c>
      <c r="Q32" s="46">
        <f>VLOOKUP($I$12,$AK$77:$BN$80,18,0)</f>
        <v>3884.2959999999994</v>
      </c>
      <c r="R32" s="21">
        <f>VLOOKUP($I$12,$AK$77:$BN$80,19,0)</f>
        <v>2761.5333333333333</v>
      </c>
      <c r="S32" s="34">
        <f>VLOOKUP($I$12,$AK$77:$BN$80,20,0)</f>
        <v>3470.2210000000005</v>
      </c>
      <c r="T32" s="39">
        <f>VLOOKUP($I$12,$AK$77:$BN$80,21,0)</f>
        <v>4178.9086666666672</v>
      </c>
      <c r="U32" s="43">
        <f>VLOOKUP($I$12,$AK$77:$BN$80,22,0)</f>
        <v>4838.7203700000009</v>
      </c>
      <c r="V32" s="19">
        <f>VLOOKUP($I$12,$AK$77:$BN$80,23,0)</f>
        <v>2408.067</v>
      </c>
      <c r="W32" s="34">
        <f>VLOOKUP($I$12,$AK$77:$BN$80,24,0)</f>
        <v>3083.4038999999998</v>
      </c>
      <c r="X32" s="39">
        <f>VLOOKUP($I$12,$AK$77:$BN$80,25,0)</f>
        <v>3758.7407999999996</v>
      </c>
      <c r="Y32" s="43">
        <f>VLOOKUP($I$12,$AK$77:$BN$80,26,0)</f>
        <v>4434.0776999999998</v>
      </c>
      <c r="Z32" s="21">
        <f>VLOOKUP($I$12,$AK$77:$BN$80,27,0)</f>
        <v>3722.2248</v>
      </c>
      <c r="AA32" s="34">
        <f>VLOOKUP($I$12,$AK$77:$BN$80,28,0)</f>
        <v>4756.3824000000004</v>
      </c>
      <c r="AB32" s="39">
        <f>VLOOKUP($I$12,$AK$77:$BN$80,29,0)</f>
        <v>5790.54</v>
      </c>
      <c r="AC32" s="43">
        <f>VLOOKUP($I$12,$AK$77:$BN$80,30,0)</f>
        <v>6619.9566719999993</v>
      </c>
      <c r="AD32" s="18">
        <v>1900</v>
      </c>
      <c r="AK32">
        <v>4</v>
      </c>
      <c r="AM32" s="94">
        <f>BS98</f>
        <v>413.76299999999998</v>
      </c>
      <c r="AN32" s="94">
        <f t="shared" ref="AN32:BN32" si="72">BT98</f>
        <v>515.89941666666664</v>
      </c>
      <c r="AO32" s="94">
        <f t="shared" si="72"/>
        <v>618.03583333333324</v>
      </c>
      <c r="AP32" s="94">
        <f t="shared" si="72"/>
        <v>741.77741749999984</v>
      </c>
      <c r="AQ32" s="94">
        <f t="shared" si="72"/>
        <v>0</v>
      </c>
      <c r="AR32" s="94">
        <f t="shared" si="72"/>
        <v>0</v>
      </c>
      <c r="AS32" s="94">
        <f t="shared" si="72"/>
        <v>0</v>
      </c>
      <c r="AT32" s="94">
        <f t="shared" si="72"/>
        <v>0</v>
      </c>
      <c r="AU32" s="94">
        <f t="shared" si="72"/>
        <v>679.87580727272734</v>
      </c>
      <c r="AV32" s="94">
        <f t="shared" si="72"/>
        <v>840.61510363636376</v>
      </c>
      <c r="AW32" s="94">
        <f t="shared" si="72"/>
        <v>1001.3544000000001</v>
      </c>
      <c r="AX32" s="94">
        <f t="shared" si="72"/>
        <v>1162.0936963636364</v>
      </c>
      <c r="AY32" s="94">
        <f t="shared" si="72"/>
        <v>0</v>
      </c>
      <c r="AZ32" s="94">
        <f t="shared" si="72"/>
        <v>0</v>
      </c>
      <c r="BA32" s="94">
        <f t="shared" si="72"/>
        <v>0</v>
      </c>
      <c r="BB32" s="94">
        <f t="shared" si="72"/>
        <v>0</v>
      </c>
      <c r="BC32" s="94">
        <f t="shared" si="72"/>
        <v>0</v>
      </c>
      <c r="BD32" s="94">
        <f t="shared" si="72"/>
        <v>0</v>
      </c>
      <c r="BE32" s="94">
        <f t="shared" si="72"/>
        <v>0</v>
      </c>
      <c r="BF32" s="94">
        <f t="shared" si="72"/>
        <v>0</v>
      </c>
      <c r="BG32" s="94">
        <f t="shared" si="72"/>
        <v>975.63969000000009</v>
      </c>
      <c r="BH32" s="94">
        <f t="shared" si="72"/>
        <v>1236.2252610000003</v>
      </c>
      <c r="BI32" s="94">
        <f t="shared" si="72"/>
        <v>1496.8108320000001</v>
      </c>
      <c r="BJ32" s="94">
        <f t="shared" si="72"/>
        <v>1757.396403</v>
      </c>
      <c r="BK32" s="94">
        <f t="shared" si="72"/>
        <v>0</v>
      </c>
      <c r="BL32" s="94">
        <f t="shared" si="72"/>
        <v>0</v>
      </c>
      <c r="BM32" s="94">
        <f t="shared" si="72"/>
        <v>0</v>
      </c>
      <c r="BN32" s="94">
        <f t="shared" si="72"/>
        <v>0</v>
      </c>
      <c r="BR32" s="6">
        <v>1900</v>
      </c>
      <c r="BS32" s="7">
        <f t="shared" si="3"/>
        <v>1064.3189999999997</v>
      </c>
      <c r="BT32" s="7">
        <f t="shared" si="56"/>
        <v>1341.8344166666664</v>
      </c>
      <c r="BU32" s="7">
        <f t="shared" si="57"/>
        <v>1619.349833333333</v>
      </c>
      <c r="BV32" s="7">
        <f t="shared" si="58"/>
        <v>1953.7712074999997</v>
      </c>
      <c r="BW32" s="7">
        <f t="shared" si="59"/>
        <v>1505.1356666666666</v>
      </c>
      <c r="BX32" s="7">
        <f t="shared" si="60"/>
        <v>1933.029619047619</v>
      </c>
      <c r="BY32" s="7">
        <f t="shared" si="61"/>
        <v>2388.6857142857143</v>
      </c>
      <c r="BZ32" s="7">
        <f t="shared" si="62"/>
        <v>2830.4607380952384</v>
      </c>
      <c r="CA32" s="7">
        <f t="shared" si="63"/>
        <v>1747.3712727272728</v>
      </c>
      <c r="CB32" s="7">
        <f t="shared" si="64"/>
        <v>2174.9724935064933</v>
      </c>
      <c r="CC32" s="7">
        <f t="shared" si="65"/>
        <v>2602.5737142857142</v>
      </c>
      <c r="CD32" s="7">
        <f t="shared" si="66"/>
        <v>3030.1749350649352</v>
      </c>
      <c r="CE32" s="7">
        <f t="shared" si="67"/>
        <v>2157.64</v>
      </c>
      <c r="CF32" s="7">
        <f t="shared" si="40"/>
        <v>2787.8558400000002</v>
      </c>
      <c r="CG32" s="7">
        <f t="shared" si="41"/>
        <v>3308.7439999999997</v>
      </c>
      <c r="CH32" s="7">
        <f t="shared" si="42"/>
        <v>3884.2959999999994</v>
      </c>
      <c r="CI32" s="7">
        <f t="shared" si="43"/>
        <v>2761.5333333333333</v>
      </c>
      <c r="CJ32" s="7">
        <f t="shared" si="44"/>
        <v>3470.2210000000005</v>
      </c>
      <c r="CK32" s="7">
        <f t="shared" si="45"/>
        <v>4178.9086666666672</v>
      </c>
      <c r="CL32" s="7">
        <f t="shared" si="46"/>
        <v>4838.7203700000009</v>
      </c>
      <c r="CM32" s="7">
        <f t="shared" si="47"/>
        <v>2408.067</v>
      </c>
      <c r="CN32" s="7">
        <f t="shared" si="48"/>
        <v>3083.4038999999998</v>
      </c>
      <c r="CO32" s="7">
        <f t="shared" si="49"/>
        <v>3758.7407999999996</v>
      </c>
      <c r="CP32" s="7">
        <f t="shared" si="50"/>
        <v>4434.0776999999998</v>
      </c>
      <c r="CQ32" s="7">
        <f t="shared" si="51"/>
        <v>3722.2248</v>
      </c>
      <c r="CR32" s="7">
        <f t="shared" si="52"/>
        <v>4756.3824000000004</v>
      </c>
      <c r="CS32" s="7">
        <f t="shared" si="53"/>
        <v>5790.54</v>
      </c>
      <c r="CT32" s="7">
        <f t="shared" si="54"/>
        <v>6619.9566719999993</v>
      </c>
      <c r="CU32" s="6">
        <v>1900</v>
      </c>
      <c r="CX32" s="17">
        <v>1900</v>
      </c>
      <c r="CY32" s="21">
        <f t="shared" si="4"/>
        <v>1064.3189999999997</v>
      </c>
      <c r="CZ32" s="34">
        <f t="shared" si="5"/>
        <v>1341.8344166666664</v>
      </c>
      <c r="DA32" s="39">
        <f t="shared" si="6"/>
        <v>1619.349833333333</v>
      </c>
      <c r="DB32" s="43">
        <f t="shared" si="7"/>
        <v>1953.7712074999997</v>
      </c>
      <c r="DC32" s="21">
        <f t="shared" si="8"/>
        <v>1505.1356666666666</v>
      </c>
      <c r="DD32" s="34">
        <f t="shared" si="9"/>
        <v>1933.029619047619</v>
      </c>
      <c r="DE32" s="39">
        <f t="shared" si="10"/>
        <v>2388.6857142857143</v>
      </c>
      <c r="DF32" s="43">
        <f t="shared" si="11"/>
        <v>2830.4607380952384</v>
      </c>
      <c r="DG32" s="21">
        <f t="shared" si="12"/>
        <v>1747.3712727272728</v>
      </c>
      <c r="DH32" s="34">
        <f t="shared" si="13"/>
        <v>2174.9724935064933</v>
      </c>
      <c r="DI32" s="39">
        <f t="shared" si="14"/>
        <v>2602.5737142857142</v>
      </c>
      <c r="DJ32" s="46">
        <f t="shared" si="15"/>
        <v>3030.1749350649352</v>
      </c>
      <c r="DK32" s="21">
        <f t="shared" si="16"/>
        <v>2157.64</v>
      </c>
      <c r="DL32" s="34">
        <f t="shared" si="17"/>
        <v>2787.8558400000002</v>
      </c>
      <c r="DM32" s="39">
        <f t="shared" si="18"/>
        <v>3308.7439999999997</v>
      </c>
      <c r="DN32" s="43">
        <f t="shared" si="19"/>
        <v>3884.2959999999994</v>
      </c>
      <c r="DO32" s="19">
        <f t="shared" si="20"/>
        <v>2761.5333333333333</v>
      </c>
      <c r="DP32" s="34">
        <f t="shared" si="21"/>
        <v>3470.2210000000005</v>
      </c>
      <c r="DQ32" s="39">
        <f t="shared" si="22"/>
        <v>4178.9086666666672</v>
      </c>
      <c r="DR32" s="46">
        <f t="shared" si="23"/>
        <v>4838.7203700000009</v>
      </c>
      <c r="DS32" s="21">
        <f t="shared" si="24"/>
        <v>2408.067</v>
      </c>
      <c r="DT32" s="34">
        <f t="shared" si="25"/>
        <v>3083.4038999999998</v>
      </c>
      <c r="DU32" s="39">
        <f t="shared" si="26"/>
        <v>3758.7407999999996</v>
      </c>
      <c r="DV32" s="43">
        <f t="shared" si="27"/>
        <v>4434.0776999999998</v>
      </c>
      <c r="DW32" s="19">
        <f t="shared" si="28"/>
        <v>3722.2248</v>
      </c>
      <c r="DX32" s="34">
        <f t="shared" si="29"/>
        <v>4756.3824000000004</v>
      </c>
      <c r="DY32" s="39">
        <f t="shared" si="30"/>
        <v>5790.54</v>
      </c>
      <c r="DZ32" s="43">
        <f t="shared" si="31"/>
        <v>6619.9566719999993</v>
      </c>
      <c r="EA32" s="18">
        <v>1900</v>
      </c>
      <c r="ED32" s="6">
        <v>1900</v>
      </c>
      <c r="EE32" s="10">
        <v>1064.3189999999997</v>
      </c>
      <c r="EF32" s="7">
        <v>1341.8344166666664</v>
      </c>
      <c r="EG32" s="7">
        <v>1619.349833333333</v>
      </c>
      <c r="EH32" s="9">
        <v>1953.7712074999997</v>
      </c>
      <c r="EI32" s="7">
        <v>1505.1356666666666</v>
      </c>
      <c r="EJ32" s="7">
        <v>1933.029619047619</v>
      </c>
      <c r="EK32" s="7">
        <v>2388.6857142857143</v>
      </c>
      <c r="EL32" s="9">
        <v>2830.4607380952384</v>
      </c>
      <c r="EM32" s="7">
        <v>1747.3712727272728</v>
      </c>
      <c r="EN32" s="7">
        <v>2174.9724935064933</v>
      </c>
      <c r="EO32" s="7">
        <v>2602.5737142857142</v>
      </c>
      <c r="EP32" s="9">
        <v>3030.1749350649352</v>
      </c>
      <c r="EQ32" s="7">
        <v>2157.64</v>
      </c>
      <c r="ER32" s="7">
        <v>2787.8558400000002</v>
      </c>
      <c r="ES32" s="7">
        <v>3308.7439999999997</v>
      </c>
      <c r="ET32" s="9">
        <v>3884.2959999999994</v>
      </c>
      <c r="EU32" s="7">
        <v>2761.5333333333333</v>
      </c>
      <c r="EV32" s="7">
        <v>3470.2210000000005</v>
      </c>
      <c r="EW32" s="7">
        <v>4178.9086666666672</v>
      </c>
      <c r="EX32" s="9">
        <v>4838.7203700000009</v>
      </c>
      <c r="EY32" s="7">
        <v>2408.067</v>
      </c>
      <c r="EZ32" s="7">
        <v>3083.4038999999998</v>
      </c>
      <c r="FA32" s="7">
        <v>3758.7407999999996</v>
      </c>
      <c r="FB32" s="9">
        <v>4434.0776999999998</v>
      </c>
      <c r="FC32" s="7">
        <v>3722.2248</v>
      </c>
      <c r="FD32" s="7">
        <v>4756.3824000000004</v>
      </c>
      <c r="FE32" s="7">
        <v>5790.54</v>
      </c>
      <c r="FF32" s="7">
        <v>6619.9566719999993</v>
      </c>
      <c r="FG32" s="6">
        <v>1900</v>
      </c>
    </row>
    <row r="33" spans="1:163" ht="15.75" thickBot="1" x14ac:dyDescent="0.3">
      <c r="A33" s="17">
        <v>2000</v>
      </c>
      <c r="B33" s="21">
        <f>VLOOKUP($I$12,$AK$81:$BN$84,3,0)</f>
        <v>1118.5319999999999</v>
      </c>
      <c r="C33" s="34">
        <f>VLOOKUP($I$12,$AK$81:$BN$84,4,0)</f>
        <v>1410.6623333333332</v>
      </c>
      <c r="D33" s="39">
        <f>VLOOKUP($I$12,$AK$81:$BN$84,5,0)</f>
        <v>1702.7926666666665</v>
      </c>
      <c r="E33" s="43">
        <f>VLOOKUP($I$12,$AK$81:$BN$84,6,0)</f>
        <v>2054.7706899999998</v>
      </c>
      <c r="F33" s="19">
        <f>VLOOKUP($I$12,$AK$81:$BN$84,7,0)</f>
        <v>1581.929333333333</v>
      </c>
      <c r="G33" s="34">
        <f>VLOOKUP($I$12,$AK$81:$BN$84,8,0)</f>
        <v>2032.029619047619</v>
      </c>
      <c r="H33" s="39">
        <f>VLOOKUP($I$12,$AK$81:$BN$84,9,0)</f>
        <v>2511.7428571428572</v>
      </c>
      <c r="I33" s="46">
        <f>VLOOKUP($I$12,$AK$81:$BN$84,10,0)</f>
        <v>2976.6496190476191</v>
      </c>
      <c r="J33" s="21">
        <f>VLOOKUP($I$12,$AK$81:$BN$84,11,0)</f>
        <v>1836.8901818181816</v>
      </c>
      <c r="K33" s="34">
        <f>VLOOKUP($I$12,$AK$81:$BN$84,12,0)</f>
        <v>2286.862519480519</v>
      </c>
      <c r="L33" s="39">
        <f>VLOOKUP($I$12,$AK$81:$BN$84,13,0)</f>
        <v>2736.8348571428569</v>
      </c>
      <c r="M33" s="43">
        <f>VLOOKUP($I$12,$AK$81:$BN$84,14,0)</f>
        <v>3186.8071948051947</v>
      </c>
      <c r="N33" s="19">
        <f>VLOOKUP($I$12,$AK$81:$BN$84,15,0)</f>
        <v>2268.752</v>
      </c>
      <c r="O33" s="34">
        <f>VLOOKUP($I$12,$AK$81:$BN$84,16,0)</f>
        <v>2931.9512399999994</v>
      </c>
      <c r="P33" s="39">
        <f>VLOOKUP($I$12,$AK$81:$BN$84,17,0)</f>
        <v>3480.1719999999996</v>
      </c>
      <c r="Q33" s="46">
        <f>VLOOKUP($I$12,$AK$81:$BN$84,18,0)</f>
        <v>4085.8819999999996</v>
      </c>
      <c r="R33" s="21">
        <f>VLOOKUP($I$12,$AK$81:$BN$84,19,0)</f>
        <v>2904.2666666666664</v>
      </c>
      <c r="S33" s="34">
        <f>VLOOKUP($I$12,$AK$81:$BN$84,20,0)</f>
        <v>3650.0280000000002</v>
      </c>
      <c r="T33" s="39">
        <f>VLOOKUP($I$12,$AK$81:$BN$84,21,0)</f>
        <v>4395.7893333333341</v>
      </c>
      <c r="U33" s="43">
        <f>VLOOKUP($I$12,$AK$81:$BN$84,22,0)</f>
        <v>5090.1351600000007</v>
      </c>
      <c r="V33" s="19">
        <f>VLOOKUP($I$12,$AK$81:$BN$84,23,0)</f>
        <v>2529.8039999999996</v>
      </c>
      <c r="W33" s="34">
        <f>VLOOKUP($I$12,$AK$81:$BN$84,24,0)</f>
        <v>3240.3359999999993</v>
      </c>
      <c r="X33" s="39">
        <f>VLOOKUP($I$12,$AK$81:$BN$84,25,0)</f>
        <v>3950.8679999999995</v>
      </c>
      <c r="Y33" s="43">
        <f>VLOOKUP($I$12,$AK$81:$BN$84,26,0)</f>
        <v>4661.3999999999996</v>
      </c>
      <c r="Z33" s="21">
        <f>VLOOKUP($I$12,$AK$81:$BN$84,27,0)</f>
        <v>3913.1279999999997</v>
      </c>
      <c r="AA33" s="34">
        <f>VLOOKUP($I$12,$AK$81:$BN$84,28,0)</f>
        <v>5001.366</v>
      </c>
      <c r="AB33" s="39">
        <f>VLOOKUP($I$12,$AK$81:$BN$84,29,0)</f>
        <v>6089.6040000000003</v>
      </c>
      <c r="AC33" s="43">
        <f>VLOOKUP($I$12,$AK$81:$BN$84,30,0)</f>
        <v>6962.5067400000007</v>
      </c>
      <c r="AD33" s="18">
        <v>2000</v>
      </c>
      <c r="AK33">
        <v>1</v>
      </c>
      <c r="AL33" s="17">
        <v>800</v>
      </c>
      <c r="AM33" s="92">
        <f>BS21</f>
        <v>467.976</v>
      </c>
      <c r="AN33" s="92">
        <f t="shared" ref="AN33:BN33" si="73">BT21</f>
        <v>584.72733333333326</v>
      </c>
      <c r="AO33" s="92">
        <f t="shared" si="73"/>
        <v>701.47866666666664</v>
      </c>
      <c r="AP33" s="92">
        <f t="shared" si="73"/>
        <v>842.77690000000007</v>
      </c>
      <c r="AQ33" s="92">
        <f t="shared" si="73"/>
        <v>660.40533333333337</v>
      </c>
      <c r="AR33" s="92">
        <f t="shared" si="73"/>
        <v>844.02961904761901</v>
      </c>
      <c r="AS33" s="92">
        <f t="shared" si="73"/>
        <v>1035.0571428571429</v>
      </c>
      <c r="AT33" s="92">
        <f t="shared" si="73"/>
        <v>1222.3830476190478</v>
      </c>
      <c r="AU33" s="92">
        <f t="shared" si="73"/>
        <v>762.66327272727278</v>
      </c>
      <c r="AV33" s="92">
        <f t="shared" si="73"/>
        <v>944.18220779220769</v>
      </c>
      <c r="AW33" s="92">
        <f t="shared" si="73"/>
        <v>1125.7011428571427</v>
      </c>
      <c r="AX33" s="92">
        <f t="shared" si="73"/>
        <v>1307.2200779220777</v>
      </c>
      <c r="AY33" s="92">
        <f t="shared" si="73"/>
        <v>935.4079999999999</v>
      </c>
      <c r="AZ33" s="92">
        <f t="shared" si="73"/>
        <v>1202.8064399999998</v>
      </c>
      <c r="BA33" s="92">
        <f t="shared" si="73"/>
        <v>1423.0359999999998</v>
      </c>
      <c r="BB33" s="92">
        <f t="shared" si="73"/>
        <v>1666.85</v>
      </c>
      <c r="BC33" s="92">
        <f t="shared" si="73"/>
        <v>1191.4666666666667</v>
      </c>
      <c r="BD33" s="92">
        <f t="shared" si="73"/>
        <v>1492.3440000000001</v>
      </c>
      <c r="BE33" s="92">
        <f t="shared" si="73"/>
        <v>1793.2213333333334</v>
      </c>
      <c r="BF33" s="92">
        <f t="shared" si="73"/>
        <v>2073.1576800000003</v>
      </c>
      <c r="BG33" s="92">
        <f t="shared" si="73"/>
        <v>1068.96</v>
      </c>
      <c r="BH33" s="92">
        <f t="shared" si="73"/>
        <v>1357.1507999999999</v>
      </c>
      <c r="BI33" s="92">
        <f t="shared" si="73"/>
        <v>1645.3416</v>
      </c>
      <c r="BJ33" s="92">
        <f t="shared" si="73"/>
        <v>1933.5324000000001</v>
      </c>
      <c r="BK33" s="92">
        <f t="shared" si="73"/>
        <v>1622.2896000000001</v>
      </c>
      <c r="BL33" s="92">
        <f t="shared" si="73"/>
        <v>2061.5627999999997</v>
      </c>
      <c r="BM33" s="92">
        <f t="shared" si="73"/>
        <v>2500.8359999999998</v>
      </c>
      <c r="BN33" s="92">
        <f t="shared" si="73"/>
        <v>2851.9059239999997</v>
      </c>
      <c r="BO33" s="18">
        <v>800</v>
      </c>
      <c r="BR33" s="6">
        <v>2000</v>
      </c>
      <c r="BS33" s="7">
        <f t="shared" si="3"/>
        <v>1118.5319999999999</v>
      </c>
      <c r="BT33" s="7">
        <f t="shared" si="56"/>
        <v>1410.6623333333332</v>
      </c>
      <c r="BU33" s="7">
        <f t="shared" si="57"/>
        <v>1702.7926666666665</v>
      </c>
      <c r="BV33" s="7">
        <f t="shared" si="58"/>
        <v>2054.7706899999998</v>
      </c>
      <c r="BW33" s="7">
        <f t="shared" si="59"/>
        <v>1581.929333333333</v>
      </c>
      <c r="BX33" s="7">
        <f t="shared" si="60"/>
        <v>2032.029619047619</v>
      </c>
      <c r="BY33" s="7">
        <f t="shared" si="61"/>
        <v>2511.7428571428572</v>
      </c>
      <c r="BZ33" s="7">
        <f t="shared" si="62"/>
        <v>2976.6496190476191</v>
      </c>
      <c r="CA33" s="7">
        <f t="shared" si="63"/>
        <v>1836.8901818181816</v>
      </c>
      <c r="CB33" s="7">
        <f t="shared" si="64"/>
        <v>2286.862519480519</v>
      </c>
      <c r="CC33" s="7">
        <f t="shared" si="65"/>
        <v>2736.8348571428569</v>
      </c>
      <c r="CD33" s="7">
        <f t="shared" si="66"/>
        <v>3186.8071948051947</v>
      </c>
      <c r="CE33" s="7">
        <f t="shared" si="67"/>
        <v>2268.752</v>
      </c>
      <c r="CF33" s="7">
        <f t="shared" si="40"/>
        <v>2931.9512399999994</v>
      </c>
      <c r="CG33" s="7">
        <f t="shared" si="41"/>
        <v>3480.1719999999996</v>
      </c>
      <c r="CH33" s="7">
        <f t="shared" si="42"/>
        <v>4085.8819999999996</v>
      </c>
      <c r="CI33" s="7">
        <f t="shared" si="43"/>
        <v>2904.2666666666664</v>
      </c>
      <c r="CJ33" s="7">
        <f t="shared" si="44"/>
        <v>3650.0280000000002</v>
      </c>
      <c r="CK33" s="7">
        <f t="shared" si="45"/>
        <v>4395.7893333333341</v>
      </c>
      <c r="CL33" s="7">
        <f t="shared" si="46"/>
        <v>5090.1351600000007</v>
      </c>
      <c r="CM33" s="7">
        <f t="shared" si="47"/>
        <v>2529.8039999999996</v>
      </c>
      <c r="CN33" s="7">
        <f t="shared" si="48"/>
        <v>3240.3359999999993</v>
      </c>
      <c r="CO33" s="7">
        <f t="shared" si="49"/>
        <v>3950.8679999999995</v>
      </c>
      <c r="CP33" s="7">
        <f t="shared" si="50"/>
        <v>4661.3999999999996</v>
      </c>
      <c r="CQ33" s="7">
        <f t="shared" si="51"/>
        <v>3913.1279999999997</v>
      </c>
      <c r="CR33" s="7">
        <f t="shared" si="52"/>
        <v>5001.366</v>
      </c>
      <c r="CS33" s="7">
        <f t="shared" si="53"/>
        <v>6089.6040000000003</v>
      </c>
      <c r="CT33" s="7">
        <f t="shared" si="54"/>
        <v>6962.5067400000007</v>
      </c>
      <c r="CU33" s="6">
        <v>2000</v>
      </c>
      <c r="CX33" s="17">
        <v>2000</v>
      </c>
      <c r="CY33" s="21">
        <f t="shared" si="4"/>
        <v>1118.5319999999999</v>
      </c>
      <c r="CZ33" s="34">
        <f t="shared" si="5"/>
        <v>1410.6623333333332</v>
      </c>
      <c r="DA33" s="39">
        <f t="shared" si="6"/>
        <v>1702.7926666666665</v>
      </c>
      <c r="DB33" s="43">
        <f t="shared" si="7"/>
        <v>2054.7706899999998</v>
      </c>
      <c r="DC33" s="21">
        <f t="shared" si="8"/>
        <v>1581.929333333333</v>
      </c>
      <c r="DD33" s="34">
        <f t="shared" si="9"/>
        <v>2032.029619047619</v>
      </c>
      <c r="DE33" s="39">
        <f t="shared" si="10"/>
        <v>2511.7428571428572</v>
      </c>
      <c r="DF33" s="43">
        <f t="shared" si="11"/>
        <v>2976.6496190476191</v>
      </c>
      <c r="DG33" s="21">
        <f t="shared" si="12"/>
        <v>1836.8901818181816</v>
      </c>
      <c r="DH33" s="34">
        <f t="shared" si="13"/>
        <v>2286.862519480519</v>
      </c>
      <c r="DI33" s="39">
        <f t="shared" si="14"/>
        <v>2736.8348571428569</v>
      </c>
      <c r="DJ33" s="46">
        <f t="shared" si="15"/>
        <v>3186.8071948051947</v>
      </c>
      <c r="DK33" s="21">
        <f t="shared" si="16"/>
        <v>2268.752</v>
      </c>
      <c r="DL33" s="34">
        <f t="shared" si="17"/>
        <v>2931.9512399999994</v>
      </c>
      <c r="DM33" s="39">
        <f t="shared" si="18"/>
        <v>3480.1719999999996</v>
      </c>
      <c r="DN33" s="43">
        <f t="shared" si="19"/>
        <v>4085.8819999999996</v>
      </c>
      <c r="DO33" s="19">
        <f t="shared" si="20"/>
        <v>2904.2666666666664</v>
      </c>
      <c r="DP33" s="34">
        <f t="shared" si="21"/>
        <v>3650.0280000000002</v>
      </c>
      <c r="DQ33" s="39">
        <f t="shared" si="22"/>
        <v>4395.7893333333341</v>
      </c>
      <c r="DR33" s="46">
        <f t="shared" si="23"/>
        <v>5090.1351600000007</v>
      </c>
      <c r="DS33" s="21">
        <f t="shared" si="24"/>
        <v>2529.8039999999996</v>
      </c>
      <c r="DT33" s="34">
        <f t="shared" si="25"/>
        <v>3240.3359999999993</v>
      </c>
      <c r="DU33" s="39">
        <f t="shared" si="26"/>
        <v>3950.8679999999995</v>
      </c>
      <c r="DV33" s="43">
        <f t="shared" si="27"/>
        <v>4661.3999999999996</v>
      </c>
      <c r="DW33" s="19">
        <f t="shared" si="28"/>
        <v>3913.1279999999997</v>
      </c>
      <c r="DX33" s="34">
        <f t="shared" si="29"/>
        <v>5001.366</v>
      </c>
      <c r="DY33" s="39">
        <f t="shared" si="30"/>
        <v>6089.6040000000003</v>
      </c>
      <c r="DZ33" s="43">
        <f t="shared" si="31"/>
        <v>6962.5067400000007</v>
      </c>
      <c r="EA33" s="18">
        <v>2000</v>
      </c>
      <c r="ED33" s="6">
        <v>2000</v>
      </c>
      <c r="EE33" s="10">
        <v>1118.5319999999999</v>
      </c>
      <c r="EF33" s="7">
        <v>1410.6623333333332</v>
      </c>
      <c r="EG33" s="7">
        <v>1702.7926666666665</v>
      </c>
      <c r="EH33" s="9">
        <v>2054.7706899999998</v>
      </c>
      <c r="EI33" s="7">
        <v>1581.929333333333</v>
      </c>
      <c r="EJ33" s="7">
        <v>2032.029619047619</v>
      </c>
      <c r="EK33" s="7">
        <v>2511.7428571428572</v>
      </c>
      <c r="EL33" s="9">
        <v>2976.6496190476191</v>
      </c>
      <c r="EM33" s="7">
        <v>1836.8901818181816</v>
      </c>
      <c r="EN33" s="7">
        <v>2286.862519480519</v>
      </c>
      <c r="EO33" s="7">
        <v>2736.8348571428569</v>
      </c>
      <c r="EP33" s="9">
        <v>3186.8071948051947</v>
      </c>
      <c r="EQ33" s="7">
        <v>2268.752</v>
      </c>
      <c r="ER33" s="7">
        <v>2931.9512399999994</v>
      </c>
      <c r="ES33" s="7">
        <v>3480.1719999999996</v>
      </c>
      <c r="ET33" s="9">
        <v>4085.8819999999996</v>
      </c>
      <c r="EU33" s="7">
        <v>2904.2666666666664</v>
      </c>
      <c r="EV33" s="7">
        <v>3650.0280000000002</v>
      </c>
      <c r="EW33" s="7">
        <v>4395.7893333333341</v>
      </c>
      <c r="EX33" s="9">
        <v>5090.1351600000007</v>
      </c>
      <c r="EY33" s="7">
        <v>2529.8039999999996</v>
      </c>
      <c r="EZ33" s="7">
        <v>3240.3359999999993</v>
      </c>
      <c r="FA33" s="7">
        <v>3950.8679999999995</v>
      </c>
      <c r="FB33" s="9">
        <v>4661.3999999999996</v>
      </c>
      <c r="FC33" s="7">
        <v>3913.1279999999997</v>
      </c>
      <c r="FD33" s="7">
        <v>5001.366</v>
      </c>
      <c r="FE33" s="7">
        <v>6089.6040000000003</v>
      </c>
      <c r="FF33" s="7">
        <v>6962.5067400000007</v>
      </c>
      <c r="FG33" s="6">
        <v>2000</v>
      </c>
    </row>
    <row r="34" spans="1:163" ht="15.75" thickBot="1" x14ac:dyDescent="0.3">
      <c r="A34" s="17">
        <v>2200</v>
      </c>
      <c r="B34" s="21">
        <f>VLOOKUP($I$12,$AK$85:$BN$88,3,0)</f>
        <v>1226.9579999999999</v>
      </c>
      <c r="C34" s="34">
        <f>VLOOKUP($I$12,$AK$85:$BN$88,4,0)</f>
        <v>1548.3181666666665</v>
      </c>
      <c r="D34" s="39">
        <f>VLOOKUP($I$12,$AK$85:$BN$88,5,0)</f>
        <v>1869.6783333333333</v>
      </c>
      <c r="E34" s="43">
        <f>VLOOKUP($I$12,$AK$85:$BN$88,6,0)</f>
        <v>2256.7696550000001</v>
      </c>
      <c r="F34" s="19">
        <f>VLOOKUP($I$12,$AK$85:$BN$88,7,0)</f>
        <v>1735.5166666666667</v>
      </c>
      <c r="G34" s="34">
        <f>VLOOKUP($I$12,$AK$85:$BN$88,8,0)</f>
        <v>2231.0296190476192</v>
      </c>
      <c r="H34" s="39">
        <f>VLOOKUP($I$12,$AK$85:$BN$88,9,0)</f>
        <v>2757.8571428571431</v>
      </c>
      <c r="I34" s="46">
        <f>VLOOKUP($I$12,$AK$85:$BN$88,10,0)</f>
        <v>3269.0273809523815</v>
      </c>
      <c r="J34" s="21">
        <f>VLOOKUP($I$12,$AK$85:$BN$88,11,0)</f>
        <v>2015.9279999999999</v>
      </c>
      <c r="K34" s="34">
        <f>VLOOKUP($I$12,$AK$85:$BN$88,12,0)</f>
        <v>2510.6425714285715</v>
      </c>
      <c r="L34" s="39">
        <f>VLOOKUP($I$12,$AK$85:$BN$88,13,0)</f>
        <v>3005.3571428571427</v>
      </c>
      <c r="M34" s="43">
        <f>VLOOKUP($I$12,$AK$85:$BN$88,14,0)</f>
        <v>3500.0717142857138</v>
      </c>
      <c r="N34" s="19">
        <f>VLOOKUP($I$12,$AK$85:$BN$88,15,0)</f>
        <v>2490.9760000000001</v>
      </c>
      <c r="O34" s="34">
        <f>VLOOKUP($I$12,$AK$85:$BN$88,16,0)</f>
        <v>3220.1420399999997</v>
      </c>
      <c r="P34" s="39">
        <f>VLOOKUP($I$12,$AK$85:$BN$88,17,0)</f>
        <v>3823.0279999999993</v>
      </c>
      <c r="Q34" s="46">
        <f>VLOOKUP($I$12,$AK$85:$BN$88,18,0)</f>
        <v>4489.0539999999992</v>
      </c>
      <c r="R34" s="21">
        <f>VLOOKUP($I$12,$AK$85:$BN$88,19,0)</f>
        <v>3189.7333333333331</v>
      </c>
      <c r="S34" s="34">
        <f>VLOOKUP($I$12,$AK$85:$BN$88,20,0)</f>
        <v>4009.6420000000007</v>
      </c>
      <c r="T34" s="39">
        <f>VLOOKUP($I$12,$AK$85:$BN$88,21,0)</f>
        <v>4829.5506666666679</v>
      </c>
      <c r="U34" s="43">
        <f>VLOOKUP($I$12,$AK$85:$BN$88,22,0)</f>
        <v>5592.9647400000013</v>
      </c>
      <c r="V34" s="19">
        <f>VLOOKUP($I$12,$AK$85:$BN$88,23,0)</f>
        <v>2773.2779999999998</v>
      </c>
      <c r="W34" s="34">
        <f>VLOOKUP($I$12,$AK$85:$BN$88,24,0)</f>
        <v>3554.2002000000002</v>
      </c>
      <c r="X34" s="39">
        <f>VLOOKUP($I$12,$AK$85:$BN$88,25,0)</f>
        <v>4335.1224000000002</v>
      </c>
      <c r="Y34" s="43">
        <f>VLOOKUP($I$12,$AK$85:$BN$88,26,0)</f>
        <v>5116.0446000000002</v>
      </c>
      <c r="Z34" s="21">
        <f>VLOOKUP($I$12,$AK$85:$BN$88,27,0)</f>
        <v>4294.9343999999992</v>
      </c>
      <c r="AA34" s="34">
        <f>VLOOKUP($I$12,$AK$85:$BN$88,28,0)</f>
        <v>5491.3331999999991</v>
      </c>
      <c r="AB34" s="39">
        <f>VLOOKUP($I$12,$AK$85:$BN$88,29,0)</f>
        <v>6687.732</v>
      </c>
      <c r="AC34" s="43">
        <f>VLOOKUP($I$12,$AK$85:$BN$88,30,0)</f>
        <v>7647.6068760000007</v>
      </c>
      <c r="AD34" s="18">
        <v>2200</v>
      </c>
      <c r="AK34">
        <v>2</v>
      </c>
      <c r="AM34" s="93">
        <f>BS47</f>
        <v>467.976</v>
      </c>
      <c r="AN34" s="93">
        <f t="shared" ref="AN34:BN34" si="74">BT47</f>
        <v>584.72733333333326</v>
      </c>
      <c r="AO34" s="93">
        <f t="shared" si="74"/>
        <v>701.47866666666664</v>
      </c>
      <c r="AP34" s="93">
        <f t="shared" si="74"/>
        <v>842.77690000000007</v>
      </c>
      <c r="AQ34" s="93">
        <f t="shared" si="74"/>
        <v>660.40533333333337</v>
      </c>
      <c r="AR34" s="93">
        <f t="shared" si="74"/>
        <v>844.02961904761901</v>
      </c>
      <c r="AS34" s="93">
        <f t="shared" si="74"/>
        <v>1035.0571428571429</v>
      </c>
      <c r="AT34" s="93">
        <f t="shared" si="74"/>
        <v>1222.3830476190478</v>
      </c>
      <c r="AU34" s="93">
        <f t="shared" si="74"/>
        <v>762.66327272727278</v>
      </c>
      <c r="AV34" s="93">
        <f t="shared" si="74"/>
        <v>944.18220779220769</v>
      </c>
      <c r="AW34" s="93">
        <f t="shared" si="74"/>
        <v>1125.7011428571427</v>
      </c>
      <c r="AX34" s="93">
        <f t="shared" si="74"/>
        <v>1307.2200779220777</v>
      </c>
      <c r="AY34" s="93">
        <f t="shared" si="74"/>
        <v>935.4079999999999</v>
      </c>
      <c r="AZ34" s="93">
        <f t="shared" si="74"/>
        <v>1202.8064399999998</v>
      </c>
      <c r="BA34" s="93">
        <f t="shared" si="74"/>
        <v>1423.0359999999998</v>
      </c>
      <c r="BB34" s="93">
        <f t="shared" si="74"/>
        <v>1666.85</v>
      </c>
      <c r="BC34" s="93">
        <f t="shared" si="74"/>
        <v>1191.4666666666667</v>
      </c>
      <c r="BD34" s="93">
        <f t="shared" si="74"/>
        <v>1492.3440000000001</v>
      </c>
      <c r="BE34" s="93">
        <f t="shared" si="74"/>
        <v>1793.2213333333334</v>
      </c>
      <c r="BF34" s="93">
        <f t="shared" si="74"/>
        <v>2073.1576800000003</v>
      </c>
      <c r="BG34" s="93">
        <f t="shared" si="74"/>
        <v>1068.96</v>
      </c>
      <c r="BH34" s="93">
        <f t="shared" si="74"/>
        <v>1357.1507999999999</v>
      </c>
      <c r="BI34" s="93">
        <f t="shared" si="74"/>
        <v>1645.3416</v>
      </c>
      <c r="BJ34" s="93">
        <f t="shared" si="74"/>
        <v>1933.5324000000001</v>
      </c>
      <c r="BK34" s="93">
        <f t="shared" si="74"/>
        <v>1622.2896000000001</v>
      </c>
      <c r="BL34" s="93">
        <f t="shared" si="74"/>
        <v>2061.5627999999997</v>
      </c>
      <c r="BM34" s="93">
        <f t="shared" si="74"/>
        <v>2500.8359999999998</v>
      </c>
      <c r="BN34" s="93">
        <f t="shared" si="74"/>
        <v>2851.9059239999997</v>
      </c>
      <c r="BR34" s="6">
        <v>2200</v>
      </c>
      <c r="BS34" s="7">
        <f t="shared" si="3"/>
        <v>1226.9579999999999</v>
      </c>
      <c r="BT34" s="7">
        <f t="shared" si="56"/>
        <v>1548.3181666666665</v>
      </c>
      <c r="BU34" s="7">
        <f t="shared" si="57"/>
        <v>1869.6783333333333</v>
      </c>
      <c r="BV34" s="7">
        <f t="shared" si="58"/>
        <v>2256.7696550000001</v>
      </c>
      <c r="BW34" s="7">
        <f t="shared" si="59"/>
        <v>1735.5166666666667</v>
      </c>
      <c r="BX34" s="7">
        <f t="shared" si="60"/>
        <v>2231.0296190476192</v>
      </c>
      <c r="BY34" s="7">
        <f t="shared" si="61"/>
        <v>2757.8571428571431</v>
      </c>
      <c r="BZ34" s="7">
        <f t="shared" si="62"/>
        <v>3269.0273809523815</v>
      </c>
      <c r="CA34" s="7">
        <f t="shared" si="63"/>
        <v>2015.9279999999999</v>
      </c>
      <c r="CB34" s="7">
        <f t="shared" si="64"/>
        <v>2510.6425714285715</v>
      </c>
      <c r="CC34" s="7">
        <f t="shared" si="65"/>
        <v>3005.3571428571427</v>
      </c>
      <c r="CD34" s="7">
        <f t="shared" si="66"/>
        <v>3500.0717142857138</v>
      </c>
      <c r="CE34" s="7">
        <f t="shared" si="67"/>
        <v>2490.9760000000001</v>
      </c>
      <c r="CF34" s="7">
        <f t="shared" si="40"/>
        <v>3220.1420399999997</v>
      </c>
      <c r="CG34" s="7">
        <f t="shared" si="41"/>
        <v>3823.0279999999993</v>
      </c>
      <c r="CH34" s="7">
        <f t="shared" si="42"/>
        <v>4489.0539999999992</v>
      </c>
      <c r="CI34" s="7">
        <f t="shared" si="43"/>
        <v>3189.7333333333331</v>
      </c>
      <c r="CJ34" s="7">
        <f t="shared" si="44"/>
        <v>4009.6420000000007</v>
      </c>
      <c r="CK34" s="7">
        <f t="shared" si="45"/>
        <v>4829.5506666666679</v>
      </c>
      <c r="CL34" s="7">
        <f t="shared" si="46"/>
        <v>5592.9647400000013</v>
      </c>
      <c r="CM34" s="7">
        <f t="shared" si="47"/>
        <v>2773.2779999999998</v>
      </c>
      <c r="CN34" s="7">
        <f t="shared" si="48"/>
        <v>3554.2002000000002</v>
      </c>
      <c r="CO34" s="7">
        <f t="shared" si="49"/>
        <v>4335.1224000000002</v>
      </c>
      <c r="CP34" s="7">
        <f t="shared" si="50"/>
        <v>5116.0446000000002</v>
      </c>
      <c r="CQ34" s="7">
        <f t="shared" si="51"/>
        <v>4294.9343999999992</v>
      </c>
      <c r="CR34" s="7">
        <f t="shared" si="52"/>
        <v>5491.3331999999991</v>
      </c>
      <c r="CS34" s="7">
        <f t="shared" si="53"/>
        <v>6687.732</v>
      </c>
      <c r="CT34" s="7">
        <f t="shared" si="54"/>
        <v>7647.6068760000007</v>
      </c>
      <c r="CU34" s="6">
        <v>2200</v>
      </c>
      <c r="CX34" s="17">
        <v>2200</v>
      </c>
      <c r="CY34" s="21">
        <f t="shared" si="4"/>
        <v>1226.9579999999999</v>
      </c>
      <c r="CZ34" s="34">
        <f t="shared" si="5"/>
        <v>1548.3181666666665</v>
      </c>
      <c r="DA34" s="39">
        <f t="shared" si="6"/>
        <v>1869.6783333333333</v>
      </c>
      <c r="DB34" s="43">
        <f t="shared" si="7"/>
        <v>2256.7696550000001</v>
      </c>
      <c r="DC34" s="21">
        <f t="shared" si="8"/>
        <v>1735.5166666666667</v>
      </c>
      <c r="DD34" s="34">
        <f t="shared" si="9"/>
        <v>2231.0296190476192</v>
      </c>
      <c r="DE34" s="39">
        <f t="shared" si="10"/>
        <v>2757.8571428571431</v>
      </c>
      <c r="DF34" s="43">
        <f t="shared" si="11"/>
        <v>3269.0273809523815</v>
      </c>
      <c r="DG34" s="21">
        <f t="shared" si="12"/>
        <v>2015.9279999999999</v>
      </c>
      <c r="DH34" s="34">
        <f t="shared" si="13"/>
        <v>2510.6425714285715</v>
      </c>
      <c r="DI34" s="39">
        <f t="shared" si="14"/>
        <v>3005.3571428571427</v>
      </c>
      <c r="DJ34" s="46">
        <f t="shared" si="15"/>
        <v>3500.0717142857138</v>
      </c>
      <c r="DK34" s="21">
        <f t="shared" si="16"/>
        <v>2490.9760000000001</v>
      </c>
      <c r="DL34" s="34">
        <f t="shared" si="17"/>
        <v>3220.1420399999997</v>
      </c>
      <c r="DM34" s="39">
        <f t="shared" si="18"/>
        <v>3823.0279999999993</v>
      </c>
      <c r="DN34" s="43">
        <f t="shared" si="19"/>
        <v>4489.0539999999992</v>
      </c>
      <c r="DO34" s="19">
        <f t="shared" si="20"/>
        <v>3189.7333333333331</v>
      </c>
      <c r="DP34" s="34">
        <f t="shared" si="21"/>
        <v>4009.6420000000007</v>
      </c>
      <c r="DQ34" s="39">
        <f t="shared" si="22"/>
        <v>4829.5506666666679</v>
      </c>
      <c r="DR34" s="46">
        <f t="shared" si="23"/>
        <v>5592.9647400000013</v>
      </c>
      <c r="DS34" s="21">
        <f t="shared" si="24"/>
        <v>2773.2779999999998</v>
      </c>
      <c r="DT34" s="34">
        <f t="shared" si="25"/>
        <v>3554.2002000000002</v>
      </c>
      <c r="DU34" s="39">
        <f t="shared" si="26"/>
        <v>4335.1224000000002</v>
      </c>
      <c r="DV34" s="43">
        <f t="shared" si="27"/>
        <v>5116.0446000000002</v>
      </c>
      <c r="DW34" s="19">
        <f t="shared" si="28"/>
        <v>4294.9343999999992</v>
      </c>
      <c r="DX34" s="34">
        <f t="shared" si="29"/>
        <v>5491.3331999999991</v>
      </c>
      <c r="DY34" s="39">
        <f t="shared" si="30"/>
        <v>6687.732</v>
      </c>
      <c r="DZ34" s="43">
        <f t="shared" si="31"/>
        <v>7647.6068760000007</v>
      </c>
      <c r="EA34" s="18">
        <v>2200</v>
      </c>
      <c r="ED34" s="6">
        <v>2200</v>
      </c>
      <c r="EE34" s="11">
        <v>1226.9579999999999</v>
      </c>
      <c r="EF34" s="7">
        <v>1548.3181666666665</v>
      </c>
      <c r="EG34" s="7">
        <v>1869.6783333333333</v>
      </c>
      <c r="EH34" s="9">
        <v>2256.7696550000001</v>
      </c>
      <c r="EI34" s="7">
        <v>1735.5166666666667</v>
      </c>
      <c r="EJ34" s="7">
        <v>2231.0296190476192</v>
      </c>
      <c r="EK34" s="7">
        <v>2757.8571428571431</v>
      </c>
      <c r="EL34" s="9">
        <v>3269.0273809523815</v>
      </c>
      <c r="EM34" s="7">
        <v>2015.9279999999999</v>
      </c>
      <c r="EN34" s="7">
        <v>2510.6425714285715</v>
      </c>
      <c r="EO34" s="7">
        <v>3005.3571428571427</v>
      </c>
      <c r="EP34" s="9">
        <v>3500.0717142857138</v>
      </c>
      <c r="EQ34" s="7">
        <v>2490.9760000000001</v>
      </c>
      <c r="ER34" s="7">
        <v>3220.1420399999997</v>
      </c>
      <c r="ES34" s="7">
        <v>3823.0279999999993</v>
      </c>
      <c r="ET34" s="9">
        <v>4489.0539999999992</v>
      </c>
      <c r="EU34" s="7">
        <v>3189.7333333333331</v>
      </c>
      <c r="EV34" s="7">
        <v>4009.6420000000007</v>
      </c>
      <c r="EW34" s="7">
        <v>4829.5506666666679</v>
      </c>
      <c r="EX34" s="9">
        <v>5592.9647400000013</v>
      </c>
      <c r="EY34" s="7">
        <v>2773.2779999999998</v>
      </c>
      <c r="EZ34" s="7">
        <v>3554.2002000000002</v>
      </c>
      <c r="FA34" s="7">
        <v>4335.1224000000002</v>
      </c>
      <c r="FB34" s="9">
        <v>5116.0446000000002</v>
      </c>
      <c r="FC34" s="7">
        <v>4294.9343999999992</v>
      </c>
      <c r="FD34" s="7">
        <v>5491.3331999999991</v>
      </c>
      <c r="FE34" s="7">
        <v>6687.732</v>
      </c>
      <c r="FF34" s="7">
        <v>7647.6068760000007</v>
      </c>
      <c r="FG34" s="6">
        <v>2200</v>
      </c>
    </row>
    <row r="35" spans="1:163" ht="15.75" thickBot="1" x14ac:dyDescent="0.3">
      <c r="A35" s="17">
        <v>2400</v>
      </c>
      <c r="B35" s="21">
        <f>VLOOKUP($I$12,$AK$89:$BN$92,3,0)</f>
        <v>1335.3839999999998</v>
      </c>
      <c r="C35" s="34">
        <f>VLOOKUP($I$12,$AK$89:$BN$92,4,0)</f>
        <v>1685.9739999999997</v>
      </c>
      <c r="D35" s="39">
        <f>VLOOKUP($I$12,$AK$89:$BN$92,5,0)</f>
        <v>2036.5639999999999</v>
      </c>
      <c r="E35" s="43">
        <f>VLOOKUP($I$12,$AK$89:$BN$92,6,0)</f>
        <v>2458.7686200000003</v>
      </c>
      <c r="F35" s="19">
        <f>VLOOKUP($I$12,$AK$89:$BN$92,7,0)</f>
        <v>1889.1039999999998</v>
      </c>
      <c r="G35" s="34">
        <f>VLOOKUP($I$12,$AK$89:$BN$92,8,0)</f>
        <v>2430.0296190476192</v>
      </c>
      <c r="H35" s="39">
        <f>VLOOKUP($I$12,$AK$89:$BN$92,9,0)</f>
        <v>3003.9714285714285</v>
      </c>
      <c r="I35" s="46">
        <f>VLOOKUP($I$12,$AK$89:$BN$92,10,0)</f>
        <v>3561.4051428571429</v>
      </c>
      <c r="J35" s="21">
        <f>VLOOKUP($I$12,$AK$89:$BN$92,11,0)</f>
        <v>2194.9658181818181</v>
      </c>
      <c r="K35" s="34">
        <f>VLOOKUP($I$12,$AK$89:$BN$92,12,0)</f>
        <v>2734.4226233766231</v>
      </c>
      <c r="L35" s="39">
        <f>VLOOKUP($I$12,$AK$89:$BN$92,13,0)</f>
        <v>3273.8794285714284</v>
      </c>
      <c r="M35" s="43">
        <f>VLOOKUP($I$12,$AK$89:$BN$92,14,0)</f>
        <v>3813.3362337662338</v>
      </c>
      <c r="N35" s="19">
        <f>VLOOKUP($I$12,$AK$89:$BN$92,15,0)</f>
        <v>2713.1999999999994</v>
      </c>
      <c r="O35" s="34">
        <f>VLOOKUP($I$12,$AK$89:$BN$92,16,0)</f>
        <v>3508.3328399999996</v>
      </c>
      <c r="P35" s="39">
        <f>VLOOKUP($I$12,$AK$89:$BN$92,17,0)</f>
        <v>4165.8839999999991</v>
      </c>
      <c r="Q35" s="46">
        <f>VLOOKUP($I$12,$AK$89:$BN$92,18,0)</f>
        <v>4892.2259999999987</v>
      </c>
      <c r="R35" s="21">
        <f>VLOOKUP($I$12,$AK$89:$BN$92,19,0)</f>
        <v>3475.2</v>
      </c>
      <c r="S35" s="34">
        <f>VLOOKUP($I$12,$AK$89:$BN$92,20,0)</f>
        <v>4369.2560000000003</v>
      </c>
      <c r="T35" s="39">
        <f>VLOOKUP($I$12,$AK$89:$BN$92,21,0)</f>
        <v>5263.3120000000008</v>
      </c>
      <c r="U35" s="43">
        <f>VLOOKUP($I$12,$AK$89:$BN$92,22,0)</f>
        <v>6095.7943200000009</v>
      </c>
      <c r="V35" s="19">
        <f>VLOOKUP($I$12,$AK$89:$BN$92,23,0)</f>
        <v>3016.752</v>
      </c>
      <c r="W35" s="34">
        <f>VLOOKUP($I$12,$AK$89:$BN$92,24,0)</f>
        <v>3868.0643999999993</v>
      </c>
      <c r="X35" s="39">
        <f>VLOOKUP($I$12,$AK$89:$BN$92,25,0)</f>
        <v>4719.3767999999991</v>
      </c>
      <c r="Y35" s="43">
        <f>VLOOKUP($I$12,$AK$89:$BN$92,26,0)</f>
        <v>5570.6891999999989</v>
      </c>
      <c r="Z35" s="21">
        <f>VLOOKUP($I$12,$AK$89:$BN$92,27,0)</f>
        <v>4676.7408000000005</v>
      </c>
      <c r="AA35" s="34">
        <f>VLOOKUP($I$12,$AK$89:$BN$92,28,0)</f>
        <v>5981.3004000000001</v>
      </c>
      <c r="AB35" s="39">
        <f>VLOOKUP($I$12,$AK$89:$BN$92,29,0)</f>
        <v>7285.86</v>
      </c>
      <c r="AC35" s="43">
        <f>VLOOKUP($I$12,$AK$89:$BN$92,30,0)</f>
        <v>8332.7070119999989</v>
      </c>
      <c r="AD35" s="18">
        <v>2400</v>
      </c>
      <c r="AK35">
        <v>3</v>
      </c>
      <c r="AM35" s="93">
        <f>BS73</f>
        <v>467.976</v>
      </c>
      <c r="AN35" s="93">
        <f t="shared" ref="AN35:BN35" si="75">BT73</f>
        <v>584.72733333333326</v>
      </c>
      <c r="AO35" s="93">
        <f t="shared" si="75"/>
        <v>701.47866666666664</v>
      </c>
      <c r="AP35" s="93">
        <f t="shared" si="75"/>
        <v>842.77690000000007</v>
      </c>
      <c r="AQ35" s="93">
        <f t="shared" si="75"/>
        <v>0</v>
      </c>
      <c r="AR35" s="93">
        <f t="shared" si="75"/>
        <v>0</v>
      </c>
      <c r="AS35" s="93">
        <f t="shared" si="75"/>
        <v>0</v>
      </c>
      <c r="AT35" s="93">
        <f t="shared" si="75"/>
        <v>0</v>
      </c>
      <c r="AU35" s="93">
        <f t="shared" si="75"/>
        <v>770.28990545454553</v>
      </c>
      <c r="AV35" s="93">
        <f t="shared" si="75"/>
        <v>953.62402987012979</v>
      </c>
      <c r="AW35" s="93">
        <f t="shared" si="75"/>
        <v>1136.958154285714</v>
      </c>
      <c r="AX35" s="93">
        <f t="shared" si="75"/>
        <v>1320.2922787012985</v>
      </c>
      <c r="AY35" s="93">
        <f t="shared" si="75"/>
        <v>0</v>
      </c>
      <c r="AZ35" s="93">
        <f t="shared" si="75"/>
        <v>0</v>
      </c>
      <c r="BA35" s="93">
        <f t="shared" si="75"/>
        <v>0</v>
      </c>
      <c r="BB35" s="93">
        <f t="shared" si="75"/>
        <v>0</v>
      </c>
      <c r="BC35" s="93">
        <f t="shared" si="75"/>
        <v>0</v>
      </c>
      <c r="BD35" s="93">
        <f t="shared" si="75"/>
        <v>0</v>
      </c>
      <c r="BE35" s="93">
        <f t="shared" si="75"/>
        <v>0</v>
      </c>
      <c r="BF35" s="93">
        <f t="shared" si="75"/>
        <v>0</v>
      </c>
      <c r="BG35" s="93">
        <f t="shared" si="75"/>
        <v>1101.0288</v>
      </c>
      <c r="BH35" s="93">
        <f t="shared" si="75"/>
        <v>1397.8653239999999</v>
      </c>
      <c r="BI35" s="93">
        <f t="shared" si="75"/>
        <v>1694.7018479999999</v>
      </c>
      <c r="BJ35" s="93">
        <f t="shared" si="75"/>
        <v>1991.5383720000002</v>
      </c>
      <c r="BK35" s="93">
        <f t="shared" si="75"/>
        <v>0</v>
      </c>
      <c r="BL35" s="93">
        <f t="shared" si="75"/>
        <v>0</v>
      </c>
      <c r="BM35" s="93">
        <f t="shared" si="75"/>
        <v>0</v>
      </c>
      <c r="BN35" s="93">
        <f t="shared" si="75"/>
        <v>0</v>
      </c>
      <c r="BR35" s="6">
        <v>2400</v>
      </c>
      <c r="BS35" s="7">
        <f t="shared" si="3"/>
        <v>1335.3839999999998</v>
      </c>
      <c r="BT35" s="7">
        <f t="shared" si="56"/>
        <v>1685.9739999999997</v>
      </c>
      <c r="BU35" s="7">
        <f t="shared" si="57"/>
        <v>2036.5639999999999</v>
      </c>
      <c r="BV35" s="7">
        <f t="shared" si="58"/>
        <v>2458.7686200000003</v>
      </c>
      <c r="BW35" s="7">
        <f t="shared" si="59"/>
        <v>1889.1039999999998</v>
      </c>
      <c r="BX35" s="7">
        <f t="shared" si="60"/>
        <v>2430.0296190476192</v>
      </c>
      <c r="BY35" s="7">
        <f t="shared" si="61"/>
        <v>3003.9714285714285</v>
      </c>
      <c r="BZ35" s="7">
        <f t="shared" si="62"/>
        <v>3561.4051428571429</v>
      </c>
      <c r="CA35" s="7">
        <f t="shared" si="63"/>
        <v>2194.9658181818181</v>
      </c>
      <c r="CB35" s="7">
        <f t="shared" si="64"/>
        <v>2734.4226233766231</v>
      </c>
      <c r="CC35" s="7">
        <f t="shared" si="65"/>
        <v>3273.8794285714284</v>
      </c>
      <c r="CD35" s="7">
        <f t="shared" si="66"/>
        <v>3813.3362337662338</v>
      </c>
      <c r="CE35" s="7">
        <f t="shared" si="67"/>
        <v>2713.1999999999994</v>
      </c>
      <c r="CF35" s="7">
        <f t="shared" si="40"/>
        <v>3508.3328399999996</v>
      </c>
      <c r="CG35" s="7">
        <f t="shared" si="41"/>
        <v>4165.8839999999991</v>
      </c>
      <c r="CH35" s="7">
        <f t="shared" si="42"/>
        <v>4892.2259999999987</v>
      </c>
      <c r="CI35" s="7">
        <f t="shared" si="43"/>
        <v>3475.2</v>
      </c>
      <c r="CJ35" s="7">
        <f t="shared" si="44"/>
        <v>4369.2560000000003</v>
      </c>
      <c r="CK35" s="7">
        <f t="shared" si="45"/>
        <v>5263.3120000000008</v>
      </c>
      <c r="CL35" s="7">
        <f t="shared" si="46"/>
        <v>6095.7943200000009</v>
      </c>
      <c r="CM35" s="7">
        <f t="shared" si="47"/>
        <v>3016.752</v>
      </c>
      <c r="CN35" s="7">
        <f t="shared" si="48"/>
        <v>3868.0643999999993</v>
      </c>
      <c r="CO35" s="7">
        <f t="shared" si="49"/>
        <v>4719.3767999999991</v>
      </c>
      <c r="CP35" s="7">
        <f t="shared" si="50"/>
        <v>5570.6891999999989</v>
      </c>
      <c r="CQ35" s="7">
        <f t="shared" si="51"/>
        <v>4676.7408000000005</v>
      </c>
      <c r="CR35" s="7">
        <f t="shared" si="52"/>
        <v>5981.3004000000001</v>
      </c>
      <c r="CS35" s="7">
        <f t="shared" si="53"/>
        <v>7285.86</v>
      </c>
      <c r="CT35" s="7">
        <f t="shared" si="54"/>
        <v>8332.7070119999989</v>
      </c>
      <c r="CU35" s="6">
        <v>2400</v>
      </c>
      <c r="CX35" s="17">
        <v>2400</v>
      </c>
      <c r="CY35" s="21">
        <f t="shared" si="4"/>
        <v>1335.3839999999998</v>
      </c>
      <c r="CZ35" s="34">
        <f t="shared" si="5"/>
        <v>1685.9739999999997</v>
      </c>
      <c r="DA35" s="39">
        <f t="shared" si="6"/>
        <v>2036.5639999999999</v>
      </c>
      <c r="DB35" s="43">
        <f t="shared" si="7"/>
        <v>2458.7686200000003</v>
      </c>
      <c r="DC35" s="21">
        <f t="shared" si="8"/>
        <v>1889.1039999999998</v>
      </c>
      <c r="DD35" s="34">
        <f t="shared" si="9"/>
        <v>2430.0296190476192</v>
      </c>
      <c r="DE35" s="39">
        <f t="shared" si="10"/>
        <v>3003.9714285714285</v>
      </c>
      <c r="DF35" s="43">
        <f t="shared" si="11"/>
        <v>3561.4051428571429</v>
      </c>
      <c r="DG35" s="21">
        <f t="shared" si="12"/>
        <v>2194.9658181818181</v>
      </c>
      <c r="DH35" s="34">
        <f t="shared" si="13"/>
        <v>2734.4226233766231</v>
      </c>
      <c r="DI35" s="39">
        <f t="shared" si="14"/>
        <v>3273.8794285714284</v>
      </c>
      <c r="DJ35" s="46">
        <f t="shared" si="15"/>
        <v>3813.3362337662338</v>
      </c>
      <c r="DK35" s="21">
        <f t="shared" si="16"/>
        <v>2713.1999999999994</v>
      </c>
      <c r="DL35" s="34">
        <f t="shared" si="17"/>
        <v>3508.3328399999996</v>
      </c>
      <c r="DM35" s="39">
        <f t="shared" si="18"/>
        <v>4165.8839999999991</v>
      </c>
      <c r="DN35" s="43">
        <f t="shared" si="19"/>
        <v>4892.2259999999987</v>
      </c>
      <c r="DO35" s="19">
        <f t="shared" si="20"/>
        <v>3475.2</v>
      </c>
      <c r="DP35" s="34">
        <f t="shared" si="21"/>
        <v>4369.2560000000003</v>
      </c>
      <c r="DQ35" s="39">
        <f t="shared" si="22"/>
        <v>5263.3120000000008</v>
      </c>
      <c r="DR35" s="46">
        <f t="shared" si="23"/>
        <v>6095.7943200000009</v>
      </c>
      <c r="DS35" s="21">
        <f t="shared" si="24"/>
        <v>3016.752</v>
      </c>
      <c r="DT35" s="34">
        <f t="shared" si="25"/>
        <v>3868.0643999999993</v>
      </c>
      <c r="DU35" s="39">
        <f t="shared" si="26"/>
        <v>4719.3767999999991</v>
      </c>
      <c r="DV35" s="43">
        <f t="shared" si="27"/>
        <v>5570.6891999999989</v>
      </c>
      <c r="DW35" s="19">
        <f t="shared" si="28"/>
        <v>4676.7408000000005</v>
      </c>
      <c r="DX35" s="34">
        <f t="shared" si="29"/>
        <v>5981.3004000000001</v>
      </c>
      <c r="DY35" s="39">
        <f t="shared" si="30"/>
        <v>7285.86</v>
      </c>
      <c r="DZ35" s="43">
        <f t="shared" si="31"/>
        <v>8332.7070119999989</v>
      </c>
      <c r="EA35" s="18">
        <v>2400</v>
      </c>
      <c r="ED35" s="6">
        <v>2400</v>
      </c>
      <c r="EE35" s="7">
        <v>1335.3839999999998</v>
      </c>
      <c r="EF35" s="7">
        <v>1685.9739999999997</v>
      </c>
      <c r="EG35" s="7">
        <v>2036.5639999999999</v>
      </c>
      <c r="EH35" s="9">
        <v>2458.7686200000003</v>
      </c>
      <c r="EI35" s="7">
        <v>1889.1039999999998</v>
      </c>
      <c r="EJ35" s="7">
        <v>2430.0296190476192</v>
      </c>
      <c r="EK35" s="7">
        <v>3003.9714285714285</v>
      </c>
      <c r="EL35" s="9">
        <v>3561.4051428571429</v>
      </c>
      <c r="EM35" s="7">
        <v>2194.9658181818181</v>
      </c>
      <c r="EN35" s="7">
        <v>2734.4226233766231</v>
      </c>
      <c r="EO35" s="7">
        <v>3273.8794285714284</v>
      </c>
      <c r="EP35" s="9">
        <v>3813.3362337662338</v>
      </c>
      <c r="EQ35" s="7">
        <v>2713.1999999999994</v>
      </c>
      <c r="ER35" s="7">
        <v>3508.3328399999996</v>
      </c>
      <c r="ES35" s="7">
        <v>4165.8839999999991</v>
      </c>
      <c r="ET35" s="9">
        <v>4892.2259999999987</v>
      </c>
      <c r="EU35" s="7">
        <v>3475.2</v>
      </c>
      <c r="EV35" s="7">
        <v>4369.2560000000003</v>
      </c>
      <c r="EW35" s="7">
        <v>5263.3120000000008</v>
      </c>
      <c r="EX35" s="9">
        <v>6095.7943200000009</v>
      </c>
      <c r="EY35" s="7">
        <v>3016.752</v>
      </c>
      <c r="EZ35" s="7">
        <v>3868.0643999999993</v>
      </c>
      <c r="FA35" s="7">
        <v>4719.3767999999991</v>
      </c>
      <c r="FB35" s="9">
        <v>5570.6891999999989</v>
      </c>
      <c r="FC35" s="7">
        <v>4676.7408000000005</v>
      </c>
      <c r="FD35" s="7">
        <v>5981.3004000000001</v>
      </c>
      <c r="FE35" s="7">
        <v>7285.86</v>
      </c>
      <c r="FF35" s="7">
        <v>8332.7070119999989</v>
      </c>
      <c r="FG35" s="6">
        <v>2400</v>
      </c>
    </row>
    <row r="36" spans="1:163" ht="15.75" thickBot="1" x14ac:dyDescent="0.3">
      <c r="A36" s="17">
        <v>2600</v>
      </c>
      <c r="B36" s="21">
        <f>VLOOKUP($I$12,$AK$93:$BN$96,3,0)</f>
        <v>1443.8099999999997</v>
      </c>
      <c r="C36" s="34">
        <f>VLOOKUP($I$12,$AK$93:$BN$96,4,0)</f>
        <v>1823.629833333333</v>
      </c>
      <c r="D36" s="39">
        <f>VLOOKUP($I$12,$AK$93:$BN$96,5,0)</f>
        <v>2203.4496666666664</v>
      </c>
      <c r="E36" s="43">
        <f>VLOOKUP($I$12,$AK$93:$BN$96,6,0)</f>
        <v>2660.7675850000001</v>
      </c>
      <c r="F36" s="19">
        <f>VLOOKUP($I$12,$AK$93:$BN$96,7,0)</f>
        <v>2042.6913333333332</v>
      </c>
      <c r="G36" s="34">
        <f>VLOOKUP($I$12,$AK$93:$BN$96,8,0)</f>
        <v>2629.0296190476192</v>
      </c>
      <c r="H36" s="39">
        <f>VLOOKUP($I$12,$AK$93:$BN$96,9,0)</f>
        <v>3250.0857142857144</v>
      </c>
      <c r="I36" s="46">
        <f>VLOOKUP($I$12,$AK$93:$BN$96,10,0)</f>
        <v>3853.7829047619052</v>
      </c>
      <c r="J36" s="21">
        <f>VLOOKUP($I$12,$AK$93:$BN$96,11,0)</f>
        <v>2374.0036363636364</v>
      </c>
      <c r="K36" s="34">
        <f>VLOOKUP($I$12,$AK$93:$BN$96,12,0)</f>
        <v>2958.2026753246755</v>
      </c>
      <c r="L36" s="39">
        <f>VLOOKUP($I$12,$AK$93:$BN$96,13,0)</f>
        <v>3542.4017142857142</v>
      </c>
      <c r="M36" s="43">
        <f>VLOOKUP($I$12,$AK$93:$BN$96,14,0)</f>
        <v>4126.6007532467529</v>
      </c>
      <c r="N36" s="19">
        <f>VLOOKUP($I$12,$AK$93:$BN$96,15,0)</f>
        <v>2935.4239999999995</v>
      </c>
      <c r="O36" s="34">
        <f>VLOOKUP($I$12,$AK$93:$BN$96,16,0)</f>
        <v>3796.5236399999994</v>
      </c>
      <c r="P36" s="39">
        <f>VLOOKUP($I$12,$AK$93:$BN$96,17,0)</f>
        <v>4508.74</v>
      </c>
      <c r="Q36" s="46">
        <f>VLOOKUP($I$12,$AK$93:$BN$96,18,0)</f>
        <v>5295.3980000000001</v>
      </c>
      <c r="R36" s="21">
        <f>VLOOKUP($I$12,$AK$93:$BN$96,19,0)</f>
        <v>3760.6666666666665</v>
      </c>
      <c r="S36" s="34">
        <f>VLOOKUP($I$12,$AK$93:$BN$96,20,0)</f>
        <v>4728.8700000000008</v>
      </c>
      <c r="T36" s="39">
        <f>VLOOKUP($I$12,$AK$93:$BN$96,21,0)</f>
        <v>5697.0733333333346</v>
      </c>
      <c r="U36" s="43">
        <f>VLOOKUP($I$12,$AK$93:$BN$96,22,0)</f>
        <v>6598.6239000000014</v>
      </c>
      <c r="V36" s="19">
        <f>VLOOKUP($I$12,$AK$93:$BN$96,23,0)</f>
        <v>3260.2259999999997</v>
      </c>
      <c r="W36" s="34">
        <f>VLOOKUP($I$12,$AK$93:$BN$96,24,0)</f>
        <v>4181.9285999999993</v>
      </c>
      <c r="X36" s="39">
        <f>VLOOKUP($I$12,$AK$93:$BN$96,25,0)</f>
        <v>5103.6311999999998</v>
      </c>
      <c r="Y36" s="43">
        <f>VLOOKUP($I$12,$AK$93:$BN$96,26,0)</f>
        <v>6025.3338000000003</v>
      </c>
      <c r="Z36" s="21">
        <f>VLOOKUP($I$12,$AK$93:$BN$96,27,0)</f>
        <v>5058.5472</v>
      </c>
      <c r="AA36" s="34">
        <f>VLOOKUP($I$12,$AK$93:$BN$96,28,0)</f>
        <v>6471.2675999999992</v>
      </c>
      <c r="AB36" s="39">
        <f>VLOOKUP($I$12,$AK$93:$BN$96,29,0)</f>
        <v>7883.9879999999994</v>
      </c>
      <c r="AC36" s="43">
        <f>VLOOKUP($I$12,$AK$93:$BN$96,30,0)</f>
        <v>9017.8071479999999</v>
      </c>
      <c r="AD36" s="18">
        <v>2600</v>
      </c>
      <c r="AK36">
        <v>4</v>
      </c>
      <c r="AM36" s="94">
        <f>BS99</f>
        <v>467.976</v>
      </c>
      <c r="AN36" s="94">
        <f t="shared" ref="AN36:BN36" si="76">BT99</f>
        <v>584.72733333333326</v>
      </c>
      <c r="AO36" s="94">
        <f t="shared" si="76"/>
        <v>701.47866666666664</v>
      </c>
      <c r="AP36" s="94">
        <f t="shared" si="76"/>
        <v>842.77690000000007</v>
      </c>
      <c r="AQ36" s="94">
        <f t="shared" si="76"/>
        <v>0</v>
      </c>
      <c r="AR36" s="94">
        <f t="shared" si="76"/>
        <v>0</v>
      </c>
      <c r="AS36" s="94">
        <f t="shared" si="76"/>
        <v>0</v>
      </c>
      <c r="AT36" s="94">
        <f t="shared" si="76"/>
        <v>0</v>
      </c>
      <c r="AU36" s="94">
        <f t="shared" si="76"/>
        <v>770.28990545454553</v>
      </c>
      <c r="AV36" s="94">
        <f t="shared" si="76"/>
        <v>953.62402987012979</v>
      </c>
      <c r="AW36" s="94">
        <f t="shared" si="76"/>
        <v>1136.958154285714</v>
      </c>
      <c r="AX36" s="94">
        <f t="shared" si="76"/>
        <v>1320.2922787012985</v>
      </c>
      <c r="AY36" s="94">
        <f t="shared" si="76"/>
        <v>0</v>
      </c>
      <c r="AZ36" s="94">
        <f t="shared" si="76"/>
        <v>0</v>
      </c>
      <c r="BA36" s="94">
        <f t="shared" si="76"/>
        <v>0</v>
      </c>
      <c r="BB36" s="94">
        <f t="shared" si="76"/>
        <v>0</v>
      </c>
      <c r="BC36" s="94">
        <f t="shared" si="76"/>
        <v>0</v>
      </c>
      <c r="BD36" s="94">
        <f t="shared" si="76"/>
        <v>0</v>
      </c>
      <c r="BE36" s="94">
        <f t="shared" si="76"/>
        <v>0</v>
      </c>
      <c r="BF36" s="94">
        <f t="shared" si="76"/>
        <v>0</v>
      </c>
      <c r="BG36" s="94">
        <f t="shared" si="76"/>
        <v>1101.0288</v>
      </c>
      <c r="BH36" s="94">
        <f t="shared" si="76"/>
        <v>1397.8653239999999</v>
      </c>
      <c r="BI36" s="94">
        <f t="shared" si="76"/>
        <v>1694.7018479999999</v>
      </c>
      <c r="BJ36" s="94">
        <f t="shared" si="76"/>
        <v>1991.5383720000002</v>
      </c>
      <c r="BK36" s="94">
        <f t="shared" si="76"/>
        <v>0</v>
      </c>
      <c r="BL36" s="94">
        <f t="shared" si="76"/>
        <v>0</v>
      </c>
      <c r="BM36" s="94">
        <f t="shared" si="76"/>
        <v>0</v>
      </c>
      <c r="BN36" s="94">
        <f t="shared" si="76"/>
        <v>0</v>
      </c>
      <c r="BR36" s="6">
        <v>2600</v>
      </c>
      <c r="BS36" s="7">
        <f t="shared" si="3"/>
        <v>1443.8099999999997</v>
      </c>
      <c r="BT36" s="7">
        <f t="shared" si="56"/>
        <v>1823.629833333333</v>
      </c>
      <c r="BU36" s="7">
        <f t="shared" si="57"/>
        <v>2203.4496666666664</v>
      </c>
      <c r="BV36" s="7">
        <f t="shared" si="58"/>
        <v>2660.7675850000001</v>
      </c>
      <c r="BW36" s="7">
        <f t="shared" si="59"/>
        <v>2042.6913333333332</v>
      </c>
      <c r="BX36" s="7">
        <f t="shared" si="60"/>
        <v>2629.0296190476192</v>
      </c>
      <c r="BY36" s="7">
        <f t="shared" si="61"/>
        <v>3250.0857142857144</v>
      </c>
      <c r="BZ36" s="7">
        <f t="shared" si="62"/>
        <v>3853.7829047619052</v>
      </c>
      <c r="CA36" s="7">
        <f t="shared" si="63"/>
        <v>2374.0036363636364</v>
      </c>
      <c r="CB36" s="7">
        <f t="shared" si="64"/>
        <v>2958.2026753246755</v>
      </c>
      <c r="CC36" s="7">
        <f t="shared" si="65"/>
        <v>3542.4017142857142</v>
      </c>
      <c r="CD36" s="7">
        <f t="shared" si="66"/>
        <v>4126.6007532467529</v>
      </c>
      <c r="CE36" s="7">
        <f t="shared" si="67"/>
        <v>2935.4239999999995</v>
      </c>
      <c r="CF36" s="7">
        <f t="shared" si="40"/>
        <v>3796.5236399999994</v>
      </c>
      <c r="CG36" s="7">
        <f t="shared" si="41"/>
        <v>4508.74</v>
      </c>
      <c r="CH36" s="7">
        <f t="shared" si="42"/>
        <v>5295.3980000000001</v>
      </c>
      <c r="CI36" s="7">
        <f t="shared" si="43"/>
        <v>3760.6666666666665</v>
      </c>
      <c r="CJ36" s="7">
        <f t="shared" si="44"/>
        <v>4728.8700000000008</v>
      </c>
      <c r="CK36" s="7">
        <f t="shared" si="45"/>
        <v>5697.0733333333346</v>
      </c>
      <c r="CL36" s="7">
        <f t="shared" si="46"/>
        <v>6598.6239000000014</v>
      </c>
      <c r="CM36" s="7">
        <f t="shared" si="47"/>
        <v>3260.2259999999997</v>
      </c>
      <c r="CN36" s="7">
        <f t="shared" si="48"/>
        <v>4181.9285999999993</v>
      </c>
      <c r="CO36" s="7">
        <f t="shared" si="49"/>
        <v>5103.6311999999998</v>
      </c>
      <c r="CP36" s="7">
        <f t="shared" si="50"/>
        <v>6025.3338000000003</v>
      </c>
      <c r="CQ36" s="7">
        <f t="shared" si="51"/>
        <v>5058.5472</v>
      </c>
      <c r="CR36" s="7">
        <f t="shared" si="52"/>
        <v>6471.2675999999992</v>
      </c>
      <c r="CS36" s="7">
        <f t="shared" si="53"/>
        <v>7883.9879999999994</v>
      </c>
      <c r="CT36" s="7">
        <f t="shared" si="54"/>
        <v>9017.8071479999999</v>
      </c>
      <c r="CU36" s="6">
        <v>2600</v>
      </c>
      <c r="CX36" s="17">
        <v>2600</v>
      </c>
      <c r="CY36" s="21">
        <f t="shared" si="4"/>
        <v>1443.8099999999997</v>
      </c>
      <c r="CZ36" s="34">
        <f t="shared" si="5"/>
        <v>1823.629833333333</v>
      </c>
      <c r="DA36" s="39">
        <f t="shared" si="6"/>
        <v>2203.4496666666664</v>
      </c>
      <c r="DB36" s="43">
        <f t="shared" si="7"/>
        <v>2660.7675850000001</v>
      </c>
      <c r="DC36" s="21">
        <f t="shared" si="8"/>
        <v>2042.6913333333332</v>
      </c>
      <c r="DD36" s="34">
        <f t="shared" si="9"/>
        <v>2629.0296190476192</v>
      </c>
      <c r="DE36" s="39">
        <f t="shared" si="10"/>
        <v>3250.0857142857144</v>
      </c>
      <c r="DF36" s="43">
        <f t="shared" si="11"/>
        <v>3853.7829047619052</v>
      </c>
      <c r="DG36" s="21">
        <f t="shared" si="12"/>
        <v>2374.0036363636364</v>
      </c>
      <c r="DH36" s="34">
        <f t="shared" si="13"/>
        <v>2958.2026753246755</v>
      </c>
      <c r="DI36" s="39">
        <f t="shared" si="14"/>
        <v>3542.4017142857142</v>
      </c>
      <c r="DJ36" s="46">
        <f t="shared" si="15"/>
        <v>4126.6007532467529</v>
      </c>
      <c r="DK36" s="21">
        <f t="shared" si="16"/>
        <v>2935.4239999999995</v>
      </c>
      <c r="DL36" s="34">
        <f t="shared" si="17"/>
        <v>3796.5236399999994</v>
      </c>
      <c r="DM36" s="39">
        <f t="shared" si="18"/>
        <v>4508.74</v>
      </c>
      <c r="DN36" s="43">
        <f t="shared" si="19"/>
        <v>5295.3980000000001</v>
      </c>
      <c r="DO36" s="19">
        <f t="shared" si="20"/>
        <v>3760.6666666666665</v>
      </c>
      <c r="DP36" s="34">
        <f t="shared" si="21"/>
        <v>4728.8700000000008</v>
      </c>
      <c r="DQ36" s="39">
        <f t="shared" si="22"/>
        <v>5697.0733333333346</v>
      </c>
      <c r="DR36" s="46">
        <f t="shared" si="23"/>
        <v>6598.6239000000014</v>
      </c>
      <c r="DS36" s="21">
        <f t="shared" si="24"/>
        <v>3260.2259999999997</v>
      </c>
      <c r="DT36" s="34">
        <f t="shared" si="25"/>
        <v>4181.9285999999993</v>
      </c>
      <c r="DU36" s="39">
        <f t="shared" si="26"/>
        <v>5103.6311999999998</v>
      </c>
      <c r="DV36" s="43">
        <f t="shared" si="27"/>
        <v>6025.3338000000003</v>
      </c>
      <c r="DW36" s="19">
        <f t="shared" si="28"/>
        <v>5058.5472</v>
      </c>
      <c r="DX36" s="34">
        <f t="shared" si="29"/>
        <v>6471.2675999999992</v>
      </c>
      <c r="DY36" s="39">
        <f t="shared" si="30"/>
        <v>7883.9879999999994</v>
      </c>
      <c r="DZ36" s="43">
        <f t="shared" si="31"/>
        <v>9017.8071479999999</v>
      </c>
      <c r="EA36" s="18">
        <v>2600</v>
      </c>
      <c r="ED36" s="6">
        <v>2600</v>
      </c>
      <c r="EE36" s="7">
        <v>1443.8099999999997</v>
      </c>
      <c r="EF36" s="7">
        <v>1823.629833333333</v>
      </c>
      <c r="EG36" s="7">
        <v>2203.4496666666664</v>
      </c>
      <c r="EH36" s="9">
        <v>2660.7675850000001</v>
      </c>
      <c r="EI36" s="7">
        <v>2042.6913333333332</v>
      </c>
      <c r="EJ36" s="7">
        <v>2629.0296190476192</v>
      </c>
      <c r="EK36" s="7">
        <v>3250.0857142857144</v>
      </c>
      <c r="EL36" s="9">
        <v>3853.7829047619052</v>
      </c>
      <c r="EM36" s="7">
        <v>2374.0036363636364</v>
      </c>
      <c r="EN36" s="7">
        <v>2958.2026753246755</v>
      </c>
      <c r="EO36" s="7">
        <v>3542.4017142857142</v>
      </c>
      <c r="EP36" s="9">
        <v>4126.6007532467529</v>
      </c>
      <c r="EQ36" s="7">
        <v>2935.4239999999995</v>
      </c>
      <c r="ER36" s="7">
        <v>3796.5236399999994</v>
      </c>
      <c r="ES36" s="7">
        <v>4508.74</v>
      </c>
      <c r="ET36" s="9">
        <v>5295.3980000000001</v>
      </c>
      <c r="EU36" s="7">
        <v>3760.6666666666665</v>
      </c>
      <c r="EV36" s="7">
        <v>4728.8700000000008</v>
      </c>
      <c r="EW36" s="7">
        <v>5697.0733333333346</v>
      </c>
      <c r="EX36" s="9">
        <v>6598.6239000000014</v>
      </c>
      <c r="EY36" s="7">
        <v>3260.2259999999997</v>
      </c>
      <c r="EZ36" s="7">
        <v>4181.9285999999993</v>
      </c>
      <c r="FA36" s="7">
        <v>5103.6311999999998</v>
      </c>
      <c r="FB36" s="9">
        <v>6025.3338000000003</v>
      </c>
      <c r="FC36" s="7">
        <v>5058.5472</v>
      </c>
      <c r="FD36" s="7">
        <v>6471.2675999999992</v>
      </c>
      <c r="FE36" s="7">
        <v>7883.9879999999994</v>
      </c>
      <c r="FF36" s="7">
        <v>9017.8071479999999</v>
      </c>
      <c r="FG36" s="6">
        <v>2600</v>
      </c>
    </row>
    <row r="37" spans="1:163" ht="15.75" thickBot="1" x14ac:dyDescent="0.3">
      <c r="A37" s="17">
        <v>2800</v>
      </c>
      <c r="B37" s="21">
        <f>VLOOKUP($I$12,$AK$97:$BN$100,3,0)</f>
        <v>1552.2359999999996</v>
      </c>
      <c r="C37" s="34">
        <f>VLOOKUP($I$12,$AK$97:$BN$100,4,0)</f>
        <v>1961.2856666666662</v>
      </c>
      <c r="D37" s="39">
        <f>VLOOKUP($I$12,$AK$97:$BN$100,5,0)</f>
        <v>2370.335333333333</v>
      </c>
      <c r="E37" s="43">
        <f>VLOOKUP($I$12,$AK$97:$BN$100,6,0)</f>
        <v>2862.7665499999998</v>
      </c>
      <c r="F37" s="19">
        <f>VLOOKUP($I$12,$AK$97:$BN$100,7,0)</f>
        <v>2196.2786666666666</v>
      </c>
      <c r="G37" s="34">
        <f>VLOOKUP($I$12,$AK$97:$BN$100,8,0)</f>
        <v>2828.0296190476192</v>
      </c>
      <c r="H37" s="39">
        <f>VLOOKUP($I$12,$AK$97:$BN$100,9,0)</f>
        <v>3496.2000000000003</v>
      </c>
      <c r="I37" s="46">
        <f>VLOOKUP($I$12,$AK$97:$BN$100,10,0)</f>
        <v>4146.1606666666667</v>
      </c>
      <c r="J37" s="21">
        <f>VLOOKUP($I$12,$AK$97:$BN$100,11,0)</f>
        <v>2553.0414545454546</v>
      </c>
      <c r="K37" s="34">
        <f>VLOOKUP($I$12,$AK$97:$BN$100,12,0)</f>
        <v>3181.9827272727271</v>
      </c>
      <c r="L37" s="39">
        <f>VLOOKUP($I$12,$AK$97:$BN$100,13,0)</f>
        <v>3810.924</v>
      </c>
      <c r="M37" s="43">
        <f>VLOOKUP($I$12,$AK$97:$BN$100,14,0)</f>
        <v>4439.8652727272729</v>
      </c>
      <c r="N37" s="19">
        <f>VLOOKUP($I$12,$AK$97:$BN$100,15,0)</f>
        <v>3157.6479999999997</v>
      </c>
      <c r="O37" s="34">
        <f>VLOOKUP($I$12,$AK$97:$BN$100,16,0)</f>
        <v>4084.7144399999993</v>
      </c>
      <c r="P37" s="39">
        <f>VLOOKUP($I$12,$AK$97:$BN$100,17,0)</f>
        <v>4851.5959999999995</v>
      </c>
      <c r="Q37" s="46">
        <f>VLOOKUP($I$12,$AK$97:$BN$100,18,0)</f>
        <v>5698.57</v>
      </c>
      <c r="R37" s="21">
        <f>VLOOKUP($I$12,$AK$97:$BN$100,19,0)</f>
        <v>4046.1333333333332</v>
      </c>
      <c r="S37" s="34">
        <f>VLOOKUP($I$12,$AK$97:$BN$100,20,0)</f>
        <v>5088.4840000000004</v>
      </c>
      <c r="T37" s="39">
        <f>VLOOKUP($I$12,$AK$97:$BN$100,21,0)</f>
        <v>6130.8346666666675</v>
      </c>
      <c r="U37" s="43">
        <f>VLOOKUP($I$12,$AK$97:$BN$100,22,0)</f>
        <v>7101.453480000001</v>
      </c>
      <c r="V37" s="19">
        <f>VLOOKUP($I$12,$AK$97:$BN$100,23,0)</f>
        <v>3503.7000000000003</v>
      </c>
      <c r="W37" s="34">
        <f>VLOOKUP($I$12,$AK$97:$BN$100,24,0)</f>
        <v>4495.7928000000002</v>
      </c>
      <c r="X37" s="39">
        <f>VLOOKUP($I$12,$AK$97:$BN$100,25,0)</f>
        <v>5487.8855999999996</v>
      </c>
      <c r="Y37" s="43">
        <f>VLOOKUP($I$12,$AK$97:$BN$100,26,0)</f>
        <v>6479.9783999999991</v>
      </c>
      <c r="Z37" s="21">
        <f>VLOOKUP($I$12,$AK$97:$BN$100,27,0)</f>
        <v>5440.3535999999995</v>
      </c>
      <c r="AA37" s="34">
        <f>VLOOKUP($I$12,$AK$97:$BN$100,28,0)</f>
        <v>6961.2348000000002</v>
      </c>
      <c r="AB37" s="39">
        <f>VLOOKUP($I$12,$AK$97:$BN$100,29,0)</f>
        <v>8482.1160000000018</v>
      </c>
      <c r="AC37" s="43">
        <f>VLOOKUP($I$12,$AK$97:$BN$100,30,0)</f>
        <v>9702.9072840000026</v>
      </c>
      <c r="AD37" s="18">
        <v>2800</v>
      </c>
      <c r="AK37">
        <v>1</v>
      </c>
      <c r="AL37" s="17">
        <v>900</v>
      </c>
      <c r="AM37" s="92">
        <f>BS22</f>
        <v>522.18899999999996</v>
      </c>
      <c r="AN37" s="92">
        <f t="shared" ref="AN37:BN37" si="77">BT22</f>
        <v>653.55525</v>
      </c>
      <c r="AO37" s="92">
        <f t="shared" si="77"/>
        <v>784.92150000000004</v>
      </c>
      <c r="AP37" s="92">
        <f t="shared" si="77"/>
        <v>943.77638250000007</v>
      </c>
      <c r="AQ37" s="92">
        <f t="shared" si="77"/>
        <v>737.19899999999996</v>
      </c>
      <c r="AR37" s="92">
        <f t="shared" si="77"/>
        <v>943.02961904761901</v>
      </c>
      <c r="AS37" s="92">
        <f t="shared" si="77"/>
        <v>1158.1142857142856</v>
      </c>
      <c r="AT37" s="92">
        <f t="shared" si="77"/>
        <v>1368.5719285714285</v>
      </c>
      <c r="AU37" s="92">
        <f t="shared" si="77"/>
        <v>852.1821818181819</v>
      </c>
      <c r="AV37" s="92">
        <f t="shared" si="77"/>
        <v>1056.0722337662337</v>
      </c>
      <c r="AW37" s="92">
        <f t="shared" si="77"/>
        <v>1259.9622857142856</v>
      </c>
      <c r="AX37" s="92">
        <f t="shared" si="77"/>
        <v>1463.8523376623375</v>
      </c>
      <c r="AY37" s="92">
        <f t="shared" si="77"/>
        <v>1046.52</v>
      </c>
      <c r="AZ37" s="92">
        <f t="shared" si="77"/>
        <v>1346.90184</v>
      </c>
      <c r="BA37" s="92">
        <f t="shared" si="77"/>
        <v>1594.4639999999999</v>
      </c>
      <c r="BB37" s="92">
        <f t="shared" si="77"/>
        <v>1868.4359999999999</v>
      </c>
      <c r="BC37" s="92">
        <f t="shared" si="77"/>
        <v>1334.1999999999998</v>
      </c>
      <c r="BD37" s="92">
        <f t="shared" si="77"/>
        <v>1672.1509999999998</v>
      </c>
      <c r="BE37" s="92">
        <f t="shared" si="77"/>
        <v>2010.1020000000001</v>
      </c>
      <c r="BF37" s="92">
        <f t="shared" si="77"/>
        <v>2324.5724700000005</v>
      </c>
      <c r="BG37" s="92">
        <f t="shared" si="77"/>
        <v>1190.6970000000001</v>
      </c>
      <c r="BH37" s="92">
        <f t="shared" si="77"/>
        <v>1514.0829000000001</v>
      </c>
      <c r="BI37" s="92">
        <f t="shared" si="77"/>
        <v>1837.4688000000001</v>
      </c>
      <c r="BJ37" s="92">
        <f t="shared" si="77"/>
        <v>2160.8546999999999</v>
      </c>
      <c r="BK37" s="92">
        <f t="shared" si="77"/>
        <v>1813.1927999999998</v>
      </c>
      <c r="BL37" s="92">
        <f t="shared" si="77"/>
        <v>2306.5463999999997</v>
      </c>
      <c r="BM37" s="92">
        <f t="shared" si="77"/>
        <v>2799.8999999999996</v>
      </c>
      <c r="BN37" s="92">
        <f t="shared" si="77"/>
        <v>3194.4559919999997</v>
      </c>
      <c r="BO37" s="18">
        <v>900</v>
      </c>
      <c r="BR37" s="6">
        <v>2800</v>
      </c>
      <c r="BS37" s="7">
        <f t="shared" si="3"/>
        <v>1552.2359999999996</v>
      </c>
      <c r="BT37" s="7">
        <f t="shared" si="56"/>
        <v>1961.2856666666662</v>
      </c>
      <c r="BU37" s="7">
        <f t="shared" si="57"/>
        <v>2370.335333333333</v>
      </c>
      <c r="BV37" s="7">
        <f t="shared" si="58"/>
        <v>2862.7665499999998</v>
      </c>
      <c r="BW37" s="7">
        <f t="shared" si="59"/>
        <v>2196.2786666666666</v>
      </c>
      <c r="BX37" s="7">
        <f t="shared" si="60"/>
        <v>2828.0296190476192</v>
      </c>
      <c r="BY37" s="7">
        <f t="shared" si="61"/>
        <v>3496.2000000000003</v>
      </c>
      <c r="BZ37" s="7">
        <f t="shared" si="62"/>
        <v>4146.1606666666667</v>
      </c>
      <c r="CA37" s="7">
        <f t="shared" si="63"/>
        <v>2553.0414545454546</v>
      </c>
      <c r="CB37" s="7">
        <f t="shared" si="64"/>
        <v>3181.9827272727271</v>
      </c>
      <c r="CC37" s="7">
        <f t="shared" si="65"/>
        <v>3810.924</v>
      </c>
      <c r="CD37" s="7">
        <f t="shared" si="66"/>
        <v>4439.8652727272729</v>
      </c>
      <c r="CE37" s="7">
        <f t="shared" si="67"/>
        <v>3157.6479999999997</v>
      </c>
      <c r="CF37" s="7">
        <f t="shared" si="40"/>
        <v>4084.7144399999993</v>
      </c>
      <c r="CG37" s="7">
        <f t="shared" si="41"/>
        <v>4851.5959999999995</v>
      </c>
      <c r="CH37" s="7">
        <f t="shared" si="42"/>
        <v>5698.57</v>
      </c>
      <c r="CI37" s="7">
        <f t="shared" si="43"/>
        <v>4046.1333333333332</v>
      </c>
      <c r="CJ37" s="7">
        <f t="shared" si="44"/>
        <v>5088.4840000000004</v>
      </c>
      <c r="CK37" s="7">
        <f t="shared" si="45"/>
        <v>6130.8346666666675</v>
      </c>
      <c r="CL37" s="7">
        <f t="shared" si="46"/>
        <v>7101.453480000001</v>
      </c>
      <c r="CM37" s="7">
        <f t="shared" si="47"/>
        <v>3503.7000000000003</v>
      </c>
      <c r="CN37" s="7">
        <f t="shared" si="48"/>
        <v>4495.7928000000002</v>
      </c>
      <c r="CO37" s="7">
        <f t="shared" si="49"/>
        <v>5487.8855999999996</v>
      </c>
      <c r="CP37" s="7">
        <f t="shared" si="50"/>
        <v>6479.9783999999991</v>
      </c>
      <c r="CQ37" s="7">
        <f t="shared" si="51"/>
        <v>5440.3535999999995</v>
      </c>
      <c r="CR37" s="7">
        <f t="shared" si="52"/>
        <v>6961.2348000000002</v>
      </c>
      <c r="CS37" s="7">
        <f t="shared" si="53"/>
        <v>8482.1160000000018</v>
      </c>
      <c r="CT37" s="7">
        <f t="shared" si="54"/>
        <v>9702.9072840000026</v>
      </c>
      <c r="CU37" s="6">
        <v>2800</v>
      </c>
      <c r="CX37" s="17">
        <v>2800</v>
      </c>
      <c r="CY37" s="21">
        <f t="shared" si="4"/>
        <v>1552.2359999999996</v>
      </c>
      <c r="CZ37" s="34">
        <f t="shared" si="5"/>
        <v>1961.2856666666662</v>
      </c>
      <c r="DA37" s="39">
        <f t="shared" si="6"/>
        <v>2370.335333333333</v>
      </c>
      <c r="DB37" s="43">
        <f t="shared" si="7"/>
        <v>2862.7665499999998</v>
      </c>
      <c r="DC37" s="21">
        <f t="shared" si="8"/>
        <v>2196.2786666666666</v>
      </c>
      <c r="DD37" s="34">
        <f t="shared" si="9"/>
        <v>2828.0296190476192</v>
      </c>
      <c r="DE37" s="39">
        <f t="shared" si="10"/>
        <v>3496.2000000000003</v>
      </c>
      <c r="DF37" s="43">
        <f t="shared" si="11"/>
        <v>4146.1606666666667</v>
      </c>
      <c r="DG37" s="21">
        <f t="shared" si="12"/>
        <v>2553.0414545454546</v>
      </c>
      <c r="DH37" s="34">
        <f t="shared" si="13"/>
        <v>3181.9827272727271</v>
      </c>
      <c r="DI37" s="39">
        <f t="shared" si="14"/>
        <v>3810.924</v>
      </c>
      <c r="DJ37" s="46">
        <f t="shared" si="15"/>
        <v>4439.8652727272729</v>
      </c>
      <c r="DK37" s="21">
        <f t="shared" si="16"/>
        <v>3157.6479999999997</v>
      </c>
      <c r="DL37" s="34">
        <f t="shared" si="17"/>
        <v>4084.7144399999993</v>
      </c>
      <c r="DM37" s="39">
        <f t="shared" si="18"/>
        <v>4851.5959999999995</v>
      </c>
      <c r="DN37" s="43">
        <f t="shared" si="19"/>
        <v>5698.57</v>
      </c>
      <c r="DO37" s="19">
        <f t="shared" si="20"/>
        <v>4046.1333333333332</v>
      </c>
      <c r="DP37" s="34">
        <f t="shared" si="21"/>
        <v>5088.4840000000004</v>
      </c>
      <c r="DQ37" s="39">
        <f t="shared" si="22"/>
        <v>6130.8346666666675</v>
      </c>
      <c r="DR37" s="46">
        <f t="shared" si="23"/>
        <v>7101.453480000001</v>
      </c>
      <c r="DS37" s="21">
        <f t="shared" si="24"/>
        <v>3503.7000000000003</v>
      </c>
      <c r="DT37" s="34">
        <f t="shared" si="25"/>
        <v>4495.7928000000002</v>
      </c>
      <c r="DU37" s="39">
        <f t="shared" si="26"/>
        <v>5487.8855999999996</v>
      </c>
      <c r="DV37" s="43">
        <f t="shared" si="27"/>
        <v>6479.9783999999991</v>
      </c>
      <c r="DW37" s="19">
        <f t="shared" si="28"/>
        <v>5440.3535999999995</v>
      </c>
      <c r="DX37" s="34">
        <f t="shared" si="29"/>
        <v>6961.2348000000002</v>
      </c>
      <c r="DY37" s="39">
        <f t="shared" si="30"/>
        <v>8482.1160000000018</v>
      </c>
      <c r="DZ37" s="43">
        <f t="shared" si="31"/>
        <v>9702.9072840000026</v>
      </c>
      <c r="EA37" s="18">
        <v>2800</v>
      </c>
      <c r="ED37" s="6">
        <v>2800</v>
      </c>
      <c r="EE37" s="7">
        <v>1552.2359999999996</v>
      </c>
      <c r="EF37" s="7">
        <v>1961.2856666666662</v>
      </c>
      <c r="EG37" s="7">
        <v>2370.335333333333</v>
      </c>
      <c r="EH37" s="9">
        <v>2862.7665499999998</v>
      </c>
      <c r="EI37" s="7">
        <v>2196.2786666666666</v>
      </c>
      <c r="EJ37" s="7">
        <v>2828.0296190476192</v>
      </c>
      <c r="EK37" s="7">
        <v>3496.2000000000003</v>
      </c>
      <c r="EL37" s="9">
        <v>4146.1606666666667</v>
      </c>
      <c r="EM37" s="7">
        <v>2553.0414545454546</v>
      </c>
      <c r="EN37" s="7">
        <v>3181.9827272727271</v>
      </c>
      <c r="EO37" s="7">
        <v>3810.924</v>
      </c>
      <c r="EP37" s="9">
        <v>4439.8652727272729</v>
      </c>
      <c r="EQ37" s="7">
        <v>3157.6479999999997</v>
      </c>
      <c r="ER37" s="7">
        <v>4084.7144399999993</v>
      </c>
      <c r="ES37" s="7">
        <v>4851.5959999999995</v>
      </c>
      <c r="ET37" s="9">
        <v>5698.57</v>
      </c>
      <c r="EU37" s="7">
        <v>4046.1333333333332</v>
      </c>
      <c r="EV37" s="7">
        <v>5088.4840000000004</v>
      </c>
      <c r="EW37" s="7">
        <v>6130.8346666666675</v>
      </c>
      <c r="EX37" s="9">
        <v>7101.453480000001</v>
      </c>
      <c r="EY37" s="7">
        <v>3503.7000000000003</v>
      </c>
      <c r="EZ37" s="7">
        <v>4495.7928000000002</v>
      </c>
      <c r="FA37" s="7">
        <v>5487.8855999999996</v>
      </c>
      <c r="FB37" s="9">
        <v>6479.9783999999991</v>
      </c>
      <c r="FC37" s="7">
        <v>5440.3535999999995</v>
      </c>
      <c r="FD37" s="7">
        <v>6961.2348000000002</v>
      </c>
      <c r="FE37" s="7">
        <v>8482.1160000000018</v>
      </c>
      <c r="FF37" s="7">
        <v>9702.9072840000026</v>
      </c>
      <c r="FG37" s="6">
        <v>2800</v>
      </c>
    </row>
    <row r="38" spans="1:163" ht="15.75" thickBot="1" x14ac:dyDescent="0.3">
      <c r="A38" s="17">
        <v>3000</v>
      </c>
      <c r="B38" s="22">
        <f>VLOOKUP($I$12,$AK$101:$BN$104,3,0)</f>
        <v>1660.662</v>
      </c>
      <c r="C38" s="35">
        <f>VLOOKUP($I$12,$AK$101:$BN$104,4,0)</f>
        <v>2098.9414999999999</v>
      </c>
      <c r="D38" s="40">
        <f>VLOOKUP($I$12,$AK$101:$BN$104,5,0)</f>
        <v>2537.221</v>
      </c>
      <c r="E38" s="44">
        <f>VLOOKUP($I$12,$AK$101:$BN$104,6,0)</f>
        <v>3064.7655150000001</v>
      </c>
      <c r="F38" s="24">
        <f>VLOOKUP($I$12,$AK$101:$BN$104,7,0)</f>
        <v>2349.866</v>
      </c>
      <c r="G38" s="35">
        <f>VLOOKUP($I$12,$AK$101:$BN$104,8,0)</f>
        <v>3027.0296190476192</v>
      </c>
      <c r="H38" s="40">
        <f>VLOOKUP($I$12,$AK$101:$BN$104,9,0)</f>
        <v>3742.3142857142857</v>
      </c>
      <c r="I38" s="47">
        <f>VLOOKUP($I$12,$AK$101:$BN$104,10,0)</f>
        <v>4438.5384285714281</v>
      </c>
      <c r="J38" s="22">
        <f>VLOOKUP($I$12,$AK$101:$BN$104,11,0)</f>
        <v>2732.0792727272728</v>
      </c>
      <c r="K38" s="35">
        <f>VLOOKUP($I$12,$AK$101:$BN$104,12,0)</f>
        <v>3405.7627792207791</v>
      </c>
      <c r="L38" s="40">
        <f>VLOOKUP($I$12,$AK$101:$BN$104,13,0)</f>
        <v>4079.4462857142853</v>
      </c>
      <c r="M38" s="44">
        <f>VLOOKUP($I$12,$AK$101:$BN$104,14,0)</f>
        <v>4753.129792207792</v>
      </c>
      <c r="N38" s="24">
        <f>VLOOKUP($I$12,$AK$101:$BN$104,15,0)</f>
        <v>3379.8719999999998</v>
      </c>
      <c r="O38" s="35">
        <f>VLOOKUP($I$12,$AK$101:$BN$104,16,0)</f>
        <v>4372.90524</v>
      </c>
      <c r="P38" s="40">
        <f>VLOOKUP($I$12,$AK$101:$BN$104,17,0)</f>
        <v>5194.4520000000002</v>
      </c>
      <c r="Q38" s="47">
        <f>VLOOKUP($I$12,$AK$101:$BN$104,18,0)</f>
        <v>6101.7420000000002</v>
      </c>
      <c r="R38" s="22">
        <f>VLOOKUP($I$12,$AK$101:$BN$104,19,0)</f>
        <v>4331.6000000000004</v>
      </c>
      <c r="S38" s="35">
        <f>VLOOKUP($I$12,$AK$101:$BN$104,20,0)</f>
        <v>5448.0980000000009</v>
      </c>
      <c r="T38" s="40">
        <f>VLOOKUP($I$12,$AK$101:$BN$104,21,0)</f>
        <v>6564.5960000000014</v>
      </c>
      <c r="U38" s="44">
        <f>VLOOKUP($I$12,$AK$101:$BN$104,22,0)</f>
        <v>7604.2830600000016</v>
      </c>
      <c r="V38" s="24">
        <f>VLOOKUP($I$12,$AK$101:$BN$104,23,0)</f>
        <v>3747.174</v>
      </c>
      <c r="W38" s="35">
        <f>VLOOKUP($I$12,$AK$101:$BN$104,24,0)</f>
        <v>4809.6570000000002</v>
      </c>
      <c r="X38" s="40">
        <f>VLOOKUP($I$12,$AK$101:$BN$104,25,0)</f>
        <v>5872.14</v>
      </c>
      <c r="Y38" s="44">
        <f>VLOOKUP($I$12,$AK$101:$BN$104,26,0)</f>
        <v>6934.6230000000005</v>
      </c>
      <c r="Z38" s="22">
        <f>VLOOKUP($I$12,$AK$101:$BN$104,27,0)</f>
        <v>5822.16</v>
      </c>
      <c r="AA38" s="35">
        <f>VLOOKUP($I$12,$AK$101:$BN$104,28,0)</f>
        <v>7451.2020000000002</v>
      </c>
      <c r="AB38" s="40">
        <f>VLOOKUP($I$12,$AK$101:$BN$104,29,0)</f>
        <v>9080.2440000000006</v>
      </c>
      <c r="AC38" s="44">
        <f>VLOOKUP($I$12,$AK$101:$BN$104,30,0)</f>
        <v>10388.00742</v>
      </c>
      <c r="AD38" s="18">
        <v>3000</v>
      </c>
      <c r="AK38">
        <v>2</v>
      </c>
      <c r="AM38" s="93">
        <f>BS48</f>
        <v>522.18899999999996</v>
      </c>
      <c r="AN38" s="93">
        <f t="shared" ref="AN38:BN38" si="78">BT48</f>
        <v>653.55525</v>
      </c>
      <c r="AO38" s="93">
        <f t="shared" si="78"/>
        <v>784.92150000000004</v>
      </c>
      <c r="AP38" s="93">
        <f t="shared" si="78"/>
        <v>943.77638250000007</v>
      </c>
      <c r="AQ38" s="93">
        <f t="shared" si="78"/>
        <v>737.19899999999996</v>
      </c>
      <c r="AR38" s="93">
        <f t="shared" si="78"/>
        <v>943.02961904761901</v>
      </c>
      <c r="AS38" s="93">
        <f t="shared" si="78"/>
        <v>1158.1142857142856</v>
      </c>
      <c r="AT38" s="93">
        <f t="shared" si="78"/>
        <v>1368.5719285714285</v>
      </c>
      <c r="AU38" s="93">
        <f t="shared" si="78"/>
        <v>852.1821818181819</v>
      </c>
      <c r="AV38" s="93">
        <f t="shared" si="78"/>
        <v>1056.0722337662337</v>
      </c>
      <c r="AW38" s="93">
        <f t="shared" si="78"/>
        <v>1259.9622857142856</v>
      </c>
      <c r="AX38" s="93">
        <f t="shared" si="78"/>
        <v>1463.8523376623375</v>
      </c>
      <c r="AY38" s="93">
        <f t="shared" si="78"/>
        <v>1046.52</v>
      </c>
      <c r="AZ38" s="93">
        <f t="shared" si="78"/>
        <v>1346.90184</v>
      </c>
      <c r="BA38" s="93">
        <f t="shared" si="78"/>
        <v>1594.4639999999999</v>
      </c>
      <c r="BB38" s="93">
        <f t="shared" si="78"/>
        <v>1868.4359999999999</v>
      </c>
      <c r="BC38" s="93">
        <f t="shared" si="78"/>
        <v>1334.1999999999998</v>
      </c>
      <c r="BD38" s="93">
        <f t="shared" si="78"/>
        <v>1672.1509999999998</v>
      </c>
      <c r="BE38" s="93">
        <f t="shared" si="78"/>
        <v>2010.1020000000001</v>
      </c>
      <c r="BF38" s="93">
        <f t="shared" si="78"/>
        <v>2324.5724700000005</v>
      </c>
      <c r="BG38" s="93">
        <f t="shared" si="78"/>
        <v>1190.6970000000001</v>
      </c>
      <c r="BH38" s="93">
        <f t="shared" si="78"/>
        <v>1514.0829000000001</v>
      </c>
      <c r="BI38" s="93">
        <f t="shared" si="78"/>
        <v>1837.4688000000001</v>
      </c>
      <c r="BJ38" s="93">
        <f t="shared" si="78"/>
        <v>2160.8546999999999</v>
      </c>
      <c r="BK38" s="93">
        <f t="shared" si="78"/>
        <v>1813.1927999999998</v>
      </c>
      <c r="BL38" s="93">
        <f t="shared" si="78"/>
        <v>2306.5463999999997</v>
      </c>
      <c r="BM38" s="93">
        <f t="shared" si="78"/>
        <v>2799.8999999999996</v>
      </c>
      <c r="BN38" s="93">
        <f t="shared" si="78"/>
        <v>3194.4559919999997</v>
      </c>
      <c r="BR38" s="6">
        <v>3000</v>
      </c>
      <c r="BS38" s="7">
        <f t="shared" si="3"/>
        <v>1660.662</v>
      </c>
      <c r="BT38" s="7">
        <f t="shared" si="56"/>
        <v>2098.9414999999999</v>
      </c>
      <c r="BU38" s="7">
        <f t="shared" si="57"/>
        <v>2537.221</v>
      </c>
      <c r="BV38" s="7">
        <f t="shared" si="58"/>
        <v>3064.7655150000001</v>
      </c>
      <c r="BW38" s="7">
        <f t="shared" si="59"/>
        <v>2349.866</v>
      </c>
      <c r="BX38" s="7">
        <f t="shared" si="60"/>
        <v>3027.0296190476192</v>
      </c>
      <c r="BY38" s="7">
        <f t="shared" si="61"/>
        <v>3742.3142857142857</v>
      </c>
      <c r="BZ38" s="7">
        <f t="shared" si="62"/>
        <v>4438.5384285714281</v>
      </c>
      <c r="CA38" s="7">
        <f t="shared" si="63"/>
        <v>2732.0792727272728</v>
      </c>
      <c r="CB38" s="7">
        <f t="shared" si="64"/>
        <v>3405.7627792207791</v>
      </c>
      <c r="CC38" s="7">
        <f t="shared" si="65"/>
        <v>4079.4462857142853</v>
      </c>
      <c r="CD38" s="7">
        <f t="shared" si="66"/>
        <v>4753.129792207792</v>
      </c>
      <c r="CE38" s="7">
        <f t="shared" si="67"/>
        <v>3379.8719999999998</v>
      </c>
      <c r="CF38" s="7">
        <f t="shared" si="40"/>
        <v>4372.90524</v>
      </c>
      <c r="CG38" s="7">
        <f t="shared" si="41"/>
        <v>5194.4520000000002</v>
      </c>
      <c r="CH38" s="7">
        <f t="shared" si="42"/>
        <v>6101.7420000000002</v>
      </c>
      <c r="CI38" s="7">
        <f t="shared" si="43"/>
        <v>4331.6000000000004</v>
      </c>
      <c r="CJ38" s="7">
        <f t="shared" si="44"/>
        <v>5448.0980000000009</v>
      </c>
      <c r="CK38" s="7">
        <f t="shared" si="45"/>
        <v>6564.5960000000014</v>
      </c>
      <c r="CL38" s="7">
        <f t="shared" si="46"/>
        <v>7604.2830600000016</v>
      </c>
      <c r="CM38" s="7">
        <f t="shared" si="47"/>
        <v>3747.174</v>
      </c>
      <c r="CN38" s="7">
        <f t="shared" si="48"/>
        <v>4809.6570000000002</v>
      </c>
      <c r="CO38" s="7">
        <f t="shared" si="49"/>
        <v>5872.14</v>
      </c>
      <c r="CP38" s="7">
        <f t="shared" si="50"/>
        <v>6934.6230000000005</v>
      </c>
      <c r="CQ38" s="7">
        <f t="shared" si="51"/>
        <v>5822.16</v>
      </c>
      <c r="CR38" s="7">
        <f t="shared" si="52"/>
        <v>7451.2020000000002</v>
      </c>
      <c r="CS38" s="7">
        <f t="shared" si="53"/>
        <v>9080.2440000000006</v>
      </c>
      <c r="CT38" s="7">
        <f t="shared" si="54"/>
        <v>10388.00742</v>
      </c>
      <c r="CU38" s="6">
        <v>3000</v>
      </c>
      <c r="CX38" s="17">
        <v>3000</v>
      </c>
      <c r="CY38" s="22">
        <f t="shared" si="4"/>
        <v>1660.662</v>
      </c>
      <c r="CZ38" s="35">
        <f t="shared" si="5"/>
        <v>2098.9414999999999</v>
      </c>
      <c r="DA38" s="40">
        <f t="shared" si="6"/>
        <v>2537.221</v>
      </c>
      <c r="DB38" s="44">
        <f t="shared" si="7"/>
        <v>3064.7655150000001</v>
      </c>
      <c r="DC38" s="22">
        <f t="shared" si="8"/>
        <v>2349.866</v>
      </c>
      <c r="DD38" s="35">
        <f t="shared" si="9"/>
        <v>3027.0296190476192</v>
      </c>
      <c r="DE38" s="40">
        <f t="shared" si="10"/>
        <v>3742.3142857142857</v>
      </c>
      <c r="DF38" s="44">
        <f>EL38*($D$12/70)^(1+0.26)</f>
        <v>4438.5384285714281</v>
      </c>
      <c r="DG38" s="22">
        <f t="shared" si="12"/>
        <v>2732.0792727272728</v>
      </c>
      <c r="DH38" s="35">
        <f t="shared" si="13"/>
        <v>3405.7627792207791</v>
      </c>
      <c r="DI38" s="40">
        <f t="shared" si="14"/>
        <v>4079.4462857142853</v>
      </c>
      <c r="DJ38" s="47">
        <f t="shared" si="15"/>
        <v>4753.129792207792</v>
      </c>
      <c r="DK38" s="22">
        <f t="shared" si="16"/>
        <v>3379.8719999999998</v>
      </c>
      <c r="DL38" s="35">
        <f t="shared" si="17"/>
        <v>4372.90524</v>
      </c>
      <c r="DM38" s="40">
        <f t="shared" si="18"/>
        <v>5194.4520000000002</v>
      </c>
      <c r="DN38" s="44">
        <f t="shared" si="19"/>
        <v>6101.7420000000002</v>
      </c>
      <c r="DO38" s="24">
        <f t="shared" si="20"/>
        <v>4331.6000000000004</v>
      </c>
      <c r="DP38" s="35">
        <f t="shared" si="21"/>
        <v>5448.0980000000009</v>
      </c>
      <c r="DQ38" s="40">
        <f t="shared" si="22"/>
        <v>6564.5960000000014</v>
      </c>
      <c r="DR38" s="47">
        <f t="shared" si="23"/>
        <v>7604.2830600000016</v>
      </c>
      <c r="DS38" s="22">
        <f t="shared" si="24"/>
        <v>3747.174</v>
      </c>
      <c r="DT38" s="35">
        <f t="shared" si="25"/>
        <v>4809.6570000000002</v>
      </c>
      <c r="DU38" s="40">
        <f t="shared" si="26"/>
        <v>5872.14</v>
      </c>
      <c r="DV38" s="44">
        <f t="shared" si="27"/>
        <v>6934.6230000000005</v>
      </c>
      <c r="DW38" s="24">
        <f t="shared" si="28"/>
        <v>5822.16</v>
      </c>
      <c r="DX38" s="35">
        <f t="shared" si="29"/>
        <v>7451.2020000000002</v>
      </c>
      <c r="DY38" s="40">
        <f t="shared" si="30"/>
        <v>9080.2440000000006</v>
      </c>
      <c r="DZ38" s="44">
        <f t="shared" si="31"/>
        <v>10388.00742</v>
      </c>
      <c r="EA38" s="18">
        <v>3000</v>
      </c>
      <c r="ED38" s="6">
        <v>3000</v>
      </c>
      <c r="EE38" s="12">
        <v>1660.662</v>
      </c>
      <c r="EF38" s="13">
        <v>2098.9414999999999</v>
      </c>
      <c r="EG38" s="13">
        <v>2537.221</v>
      </c>
      <c r="EH38" s="14">
        <v>3064.7655150000001</v>
      </c>
      <c r="EI38" s="15">
        <v>2349.866</v>
      </c>
      <c r="EJ38" s="13">
        <v>3027.0296190476192</v>
      </c>
      <c r="EK38" s="13">
        <v>3742.3142857142857</v>
      </c>
      <c r="EL38" s="14">
        <v>4438.5384285714281</v>
      </c>
      <c r="EM38" s="13">
        <v>2732.0792727272728</v>
      </c>
      <c r="EN38" s="13">
        <v>3405.7627792207791</v>
      </c>
      <c r="EO38" s="13">
        <v>4079.4462857142853</v>
      </c>
      <c r="EP38" s="14">
        <v>4753.129792207792</v>
      </c>
      <c r="EQ38" s="13">
        <v>3379.8719999999998</v>
      </c>
      <c r="ER38" s="13">
        <v>4372.90524</v>
      </c>
      <c r="ES38" s="13">
        <v>5194.4520000000002</v>
      </c>
      <c r="ET38" s="14">
        <v>6101.7420000000002</v>
      </c>
      <c r="EU38" s="13">
        <v>4331.6000000000004</v>
      </c>
      <c r="EV38" s="13">
        <v>5448.0980000000009</v>
      </c>
      <c r="EW38" s="13">
        <v>6564.5960000000014</v>
      </c>
      <c r="EX38" s="14">
        <v>7604.2830600000016</v>
      </c>
      <c r="EY38" s="13">
        <v>3747.174</v>
      </c>
      <c r="EZ38" s="13">
        <v>4809.6570000000002</v>
      </c>
      <c r="FA38" s="13">
        <v>5872.14</v>
      </c>
      <c r="FB38" s="14">
        <v>6934.6230000000005</v>
      </c>
      <c r="FC38" s="13">
        <v>5822.16</v>
      </c>
      <c r="FD38" s="13">
        <v>7451.2020000000002</v>
      </c>
      <c r="FE38" s="13">
        <v>9080.2440000000006</v>
      </c>
      <c r="FF38" s="14">
        <v>10388.00742</v>
      </c>
      <c r="FG38" s="6">
        <v>3000</v>
      </c>
    </row>
    <row r="39" spans="1:163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"/>
      <c r="AK39">
        <v>3</v>
      </c>
      <c r="AM39" s="93">
        <f>BS74</f>
        <v>522.18899999999996</v>
      </c>
      <c r="AN39" s="93">
        <f t="shared" ref="AN39:BN39" si="79">BT74</f>
        <v>653.55525</v>
      </c>
      <c r="AO39" s="93">
        <f t="shared" si="79"/>
        <v>784.92150000000004</v>
      </c>
      <c r="AP39" s="93">
        <f t="shared" si="79"/>
        <v>943.77638250000007</v>
      </c>
      <c r="AQ39" s="93">
        <f t="shared" si="79"/>
        <v>0</v>
      </c>
      <c r="AR39" s="93">
        <f t="shared" si="79"/>
        <v>0</v>
      </c>
      <c r="AS39" s="93">
        <f t="shared" si="79"/>
        <v>0</v>
      </c>
      <c r="AT39" s="93">
        <f t="shared" si="79"/>
        <v>0</v>
      </c>
      <c r="AU39" s="93">
        <f t="shared" si="79"/>
        <v>860.70400363636372</v>
      </c>
      <c r="AV39" s="93">
        <f t="shared" si="79"/>
        <v>1066.632956103896</v>
      </c>
      <c r="AW39" s="93">
        <f t="shared" si="79"/>
        <v>1272.5619085714284</v>
      </c>
      <c r="AX39" s="93">
        <f t="shared" si="79"/>
        <v>1478.4908610389609</v>
      </c>
      <c r="AY39" s="93">
        <f t="shared" si="79"/>
        <v>0</v>
      </c>
      <c r="AZ39" s="93">
        <f t="shared" si="79"/>
        <v>0</v>
      </c>
      <c r="BA39" s="93">
        <f t="shared" si="79"/>
        <v>0</v>
      </c>
      <c r="BB39" s="93">
        <f t="shared" si="79"/>
        <v>0</v>
      </c>
      <c r="BC39" s="93">
        <f t="shared" si="79"/>
        <v>0</v>
      </c>
      <c r="BD39" s="93">
        <f t="shared" si="79"/>
        <v>0</v>
      </c>
      <c r="BE39" s="93">
        <f t="shared" si="79"/>
        <v>0</v>
      </c>
      <c r="BF39" s="93">
        <f t="shared" si="79"/>
        <v>0</v>
      </c>
      <c r="BG39" s="93">
        <f t="shared" si="79"/>
        <v>1226.4179100000001</v>
      </c>
      <c r="BH39" s="93">
        <f t="shared" si="79"/>
        <v>1559.5053870000002</v>
      </c>
      <c r="BI39" s="93">
        <f t="shared" si="79"/>
        <v>1892.5928640000002</v>
      </c>
      <c r="BJ39" s="93">
        <f t="shared" si="79"/>
        <v>2225.6803409999998</v>
      </c>
      <c r="BK39" s="93">
        <f t="shared" si="79"/>
        <v>0</v>
      </c>
      <c r="BL39" s="93">
        <f t="shared" si="79"/>
        <v>0</v>
      </c>
      <c r="BM39" s="93">
        <f t="shared" si="79"/>
        <v>0</v>
      </c>
      <c r="BN39" s="93">
        <f t="shared" si="79"/>
        <v>0</v>
      </c>
    </row>
    <row r="40" spans="1:163" ht="15.75" thickBot="1" x14ac:dyDescent="0.3">
      <c r="AK40">
        <v>4</v>
      </c>
      <c r="AM40" s="94">
        <f>BS100</f>
        <v>522.18899999999996</v>
      </c>
      <c r="AN40" s="94">
        <f t="shared" ref="AN40:BN40" si="80">BT100</f>
        <v>653.55525</v>
      </c>
      <c r="AO40" s="94">
        <f t="shared" si="80"/>
        <v>784.92150000000004</v>
      </c>
      <c r="AP40" s="94">
        <f t="shared" si="80"/>
        <v>943.77638250000007</v>
      </c>
      <c r="AQ40" s="94">
        <f t="shared" si="80"/>
        <v>0</v>
      </c>
      <c r="AR40" s="94">
        <f t="shared" si="80"/>
        <v>0</v>
      </c>
      <c r="AS40" s="94">
        <f t="shared" si="80"/>
        <v>0</v>
      </c>
      <c r="AT40" s="94">
        <f t="shared" si="80"/>
        <v>0</v>
      </c>
      <c r="AU40" s="94">
        <f t="shared" si="80"/>
        <v>860.70400363636372</v>
      </c>
      <c r="AV40" s="94">
        <f t="shared" si="80"/>
        <v>1066.632956103896</v>
      </c>
      <c r="AW40" s="94">
        <f t="shared" si="80"/>
        <v>1272.5619085714284</v>
      </c>
      <c r="AX40" s="94">
        <f t="shared" si="80"/>
        <v>1478.4908610389609</v>
      </c>
      <c r="AY40" s="94">
        <f t="shared" si="80"/>
        <v>0</v>
      </c>
      <c r="AZ40" s="94">
        <f t="shared" si="80"/>
        <v>0</v>
      </c>
      <c r="BA40" s="94">
        <f t="shared" si="80"/>
        <v>0</v>
      </c>
      <c r="BB40" s="94">
        <f t="shared" si="80"/>
        <v>0</v>
      </c>
      <c r="BC40" s="94">
        <f t="shared" si="80"/>
        <v>0</v>
      </c>
      <c r="BD40" s="94">
        <f t="shared" si="80"/>
        <v>0</v>
      </c>
      <c r="BE40" s="94">
        <f t="shared" si="80"/>
        <v>0</v>
      </c>
      <c r="BF40" s="94">
        <f t="shared" si="80"/>
        <v>0</v>
      </c>
      <c r="BG40" s="94">
        <f t="shared" si="80"/>
        <v>1226.4179100000001</v>
      </c>
      <c r="BH40" s="94">
        <f t="shared" si="80"/>
        <v>1559.5053870000002</v>
      </c>
      <c r="BI40" s="94">
        <f t="shared" si="80"/>
        <v>1892.5928640000002</v>
      </c>
      <c r="BJ40" s="94">
        <f t="shared" si="80"/>
        <v>2225.6803409999998</v>
      </c>
      <c r="BK40" s="94">
        <f t="shared" si="80"/>
        <v>0</v>
      </c>
      <c r="BL40" s="94">
        <f t="shared" si="80"/>
        <v>0</v>
      </c>
      <c r="BM40" s="94">
        <f t="shared" si="80"/>
        <v>0</v>
      </c>
      <c r="BN40" s="94">
        <f t="shared" si="80"/>
        <v>0</v>
      </c>
      <c r="CC40" t="s">
        <v>29</v>
      </c>
    </row>
    <row r="41" spans="1:163" ht="15.75" thickBot="1" x14ac:dyDescent="0.3">
      <c r="AK41">
        <v>1</v>
      </c>
      <c r="AL41" s="17">
        <v>1000</v>
      </c>
      <c r="AM41" s="92">
        <f>BS23</f>
        <v>576.40200000000004</v>
      </c>
      <c r="AN41" s="92">
        <f t="shared" ref="AN41:BN41" si="81">BT23</f>
        <v>722.38316666666674</v>
      </c>
      <c r="AO41" s="92">
        <f t="shared" si="81"/>
        <v>868.36433333333332</v>
      </c>
      <c r="AP41" s="92">
        <f t="shared" si="81"/>
        <v>1044.7758649999998</v>
      </c>
      <c r="AQ41" s="92">
        <f t="shared" si="81"/>
        <v>813.99266666666665</v>
      </c>
      <c r="AR41" s="92">
        <f t="shared" si="81"/>
        <v>1042.029619047619</v>
      </c>
      <c r="AS41" s="92">
        <f t="shared" si="81"/>
        <v>1281.1714285714286</v>
      </c>
      <c r="AT41" s="92">
        <f t="shared" si="81"/>
        <v>1514.7608095238095</v>
      </c>
      <c r="AU41" s="92">
        <f t="shared" si="81"/>
        <v>941.70109090909091</v>
      </c>
      <c r="AV41" s="92">
        <f t="shared" si="81"/>
        <v>1167.9622597402597</v>
      </c>
      <c r="AW41" s="92">
        <f t="shared" si="81"/>
        <v>1394.2234285714285</v>
      </c>
      <c r="AX41" s="92">
        <f t="shared" si="81"/>
        <v>1620.4845974025973</v>
      </c>
      <c r="AY41" s="92">
        <f t="shared" si="81"/>
        <v>1157.6319999999998</v>
      </c>
      <c r="AZ41" s="92">
        <f t="shared" si="81"/>
        <v>1490.9972399999997</v>
      </c>
      <c r="BA41" s="92">
        <f t="shared" si="81"/>
        <v>1765.8919999999998</v>
      </c>
      <c r="BB41" s="92">
        <f t="shared" si="81"/>
        <v>2070.0219999999999</v>
      </c>
      <c r="BC41" s="92">
        <f t="shared" si="81"/>
        <v>1476.9333333333332</v>
      </c>
      <c r="BD41" s="92">
        <f t="shared" si="81"/>
        <v>1851.9580000000001</v>
      </c>
      <c r="BE41" s="92">
        <f t="shared" si="81"/>
        <v>2226.9826666666668</v>
      </c>
      <c r="BF41" s="92">
        <f t="shared" si="81"/>
        <v>2575.9872599999999</v>
      </c>
      <c r="BG41" s="92">
        <f t="shared" si="81"/>
        <v>1312.434</v>
      </c>
      <c r="BH41" s="92">
        <f t="shared" si="81"/>
        <v>1671.0149999999999</v>
      </c>
      <c r="BI41" s="92">
        <f t="shared" si="81"/>
        <v>2029.596</v>
      </c>
      <c r="BJ41" s="92">
        <f t="shared" si="81"/>
        <v>2388.1770000000001</v>
      </c>
      <c r="BK41" s="92">
        <f t="shared" si="81"/>
        <v>2004.096</v>
      </c>
      <c r="BL41" s="92">
        <f t="shared" si="81"/>
        <v>2551.5299999999997</v>
      </c>
      <c r="BM41" s="92">
        <f t="shared" si="81"/>
        <v>3098.9639999999999</v>
      </c>
      <c r="BN41" s="92">
        <f t="shared" si="81"/>
        <v>3537.0060600000002</v>
      </c>
      <c r="BO41" s="18">
        <v>1000</v>
      </c>
      <c r="BR41" s="31"/>
      <c r="BS41" s="115" t="s">
        <v>14</v>
      </c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7"/>
      <c r="CU41" s="118" t="s">
        <v>13</v>
      </c>
    </row>
    <row r="42" spans="1:163" ht="15.75" thickBot="1" x14ac:dyDescent="0.3">
      <c r="AK42">
        <v>2</v>
      </c>
      <c r="AM42" s="93">
        <f>BS49</f>
        <v>576.40200000000004</v>
      </c>
      <c r="AN42" s="93">
        <f t="shared" ref="AN42:BN42" si="82">BT49</f>
        <v>722.38316666666674</v>
      </c>
      <c r="AO42" s="93">
        <f t="shared" si="82"/>
        <v>868.36433333333332</v>
      </c>
      <c r="AP42" s="93">
        <f t="shared" si="82"/>
        <v>1044.7758649999998</v>
      </c>
      <c r="AQ42" s="93">
        <f t="shared" si="82"/>
        <v>813.99266666666665</v>
      </c>
      <c r="AR42" s="93">
        <f t="shared" si="82"/>
        <v>1042.029619047619</v>
      </c>
      <c r="AS42" s="93">
        <f t="shared" si="82"/>
        <v>1281.1714285714286</v>
      </c>
      <c r="AT42" s="93">
        <f t="shared" si="82"/>
        <v>1514.7608095238095</v>
      </c>
      <c r="AU42" s="93">
        <f t="shared" si="82"/>
        <v>941.70109090909091</v>
      </c>
      <c r="AV42" s="93">
        <f t="shared" si="82"/>
        <v>1167.9622597402597</v>
      </c>
      <c r="AW42" s="93">
        <f t="shared" si="82"/>
        <v>1394.2234285714285</v>
      </c>
      <c r="AX42" s="93">
        <f t="shared" si="82"/>
        <v>1620.4845974025973</v>
      </c>
      <c r="AY42" s="93">
        <f t="shared" si="82"/>
        <v>1157.6319999999998</v>
      </c>
      <c r="AZ42" s="93">
        <f t="shared" si="82"/>
        <v>1490.9972399999997</v>
      </c>
      <c r="BA42" s="93">
        <f t="shared" si="82"/>
        <v>1765.8919999999998</v>
      </c>
      <c r="BB42" s="93">
        <f t="shared" si="82"/>
        <v>2070.0219999999999</v>
      </c>
      <c r="BC42" s="93">
        <f t="shared" si="82"/>
        <v>1476.9333333333332</v>
      </c>
      <c r="BD42" s="93">
        <f t="shared" si="82"/>
        <v>1851.9580000000001</v>
      </c>
      <c r="BE42" s="93">
        <f t="shared" si="82"/>
        <v>2226.9826666666668</v>
      </c>
      <c r="BF42" s="93">
        <f t="shared" si="82"/>
        <v>2575.9872599999999</v>
      </c>
      <c r="BG42" s="93">
        <f t="shared" si="82"/>
        <v>1312.434</v>
      </c>
      <c r="BH42" s="93">
        <f t="shared" si="82"/>
        <v>1671.0149999999999</v>
      </c>
      <c r="BI42" s="93">
        <f t="shared" si="82"/>
        <v>2029.596</v>
      </c>
      <c r="BJ42" s="93">
        <f t="shared" si="82"/>
        <v>2388.1770000000001</v>
      </c>
      <c r="BK42" s="93">
        <f t="shared" si="82"/>
        <v>2004.096</v>
      </c>
      <c r="BL42" s="93">
        <f t="shared" si="82"/>
        <v>2551.5299999999997</v>
      </c>
      <c r="BM42" s="93">
        <f t="shared" si="82"/>
        <v>3098.9639999999999</v>
      </c>
      <c r="BN42" s="93">
        <f t="shared" si="82"/>
        <v>3537.0060600000002</v>
      </c>
      <c r="BR42" s="32" t="s">
        <v>22</v>
      </c>
      <c r="BS42" s="4">
        <v>300</v>
      </c>
      <c r="BT42" s="4">
        <v>400</v>
      </c>
      <c r="BU42" s="5">
        <v>500</v>
      </c>
      <c r="BV42" s="5">
        <v>600</v>
      </c>
      <c r="BW42" s="4">
        <v>300</v>
      </c>
      <c r="BX42" s="4">
        <v>400</v>
      </c>
      <c r="BY42" s="5">
        <v>500</v>
      </c>
      <c r="BZ42" s="5">
        <v>600</v>
      </c>
      <c r="CA42" s="4">
        <v>300</v>
      </c>
      <c r="CB42" s="4">
        <v>400</v>
      </c>
      <c r="CC42" s="5">
        <v>500</v>
      </c>
      <c r="CD42" s="5">
        <v>600</v>
      </c>
      <c r="CE42" s="4">
        <v>300</v>
      </c>
      <c r="CF42" s="4">
        <v>400</v>
      </c>
      <c r="CG42" s="5">
        <v>500</v>
      </c>
      <c r="CH42" s="5">
        <v>600</v>
      </c>
      <c r="CI42" s="4">
        <v>300</v>
      </c>
      <c r="CJ42" s="4">
        <v>400</v>
      </c>
      <c r="CK42" s="5">
        <v>500</v>
      </c>
      <c r="CL42" s="5">
        <v>600</v>
      </c>
      <c r="CM42" s="4">
        <v>300</v>
      </c>
      <c r="CN42" s="4">
        <v>400</v>
      </c>
      <c r="CO42" s="5">
        <v>500</v>
      </c>
      <c r="CP42" s="5">
        <v>600</v>
      </c>
      <c r="CQ42" s="4">
        <v>300</v>
      </c>
      <c r="CR42" s="4">
        <v>400</v>
      </c>
      <c r="CS42" s="5">
        <v>500</v>
      </c>
      <c r="CT42" s="5">
        <v>600</v>
      </c>
      <c r="CU42" s="118"/>
    </row>
    <row r="43" spans="1:163" ht="15.75" thickBot="1" x14ac:dyDescent="0.3">
      <c r="AK43">
        <v>3</v>
      </c>
      <c r="AM43" s="93">
        <f>BS75</f>
        <v>576.40200000000004</v>
      </c>
      <c r="AN43" s="93">
        <f t="shared" ref="AN43:BN43" si="83">BT75</f>
        <v>722.38316666666674</v>
      </c>
      <c r="AO43" s="93">
        <f t="shared" si="83"/>
        <v>868.36433333333332</v>
      </c>
      <c r="AP43" s="93">
        <f t="shared" si="83"/>
        <v>1044.7758649999998</v>
      </c>
      <c r="AQ43" s="93">
        <f t="shared" si="83"/>
        <v>0</v>
      </c>
      <c r="AR43" s="93">
        <f t="shared" si="83"/>
        <v>0</v>
      </c>
      <c r="AS43" s="93">
        <f t="shared" si="83"/>
        <v>0</v>
      </c>
      <c r="AT43" s="93">
        <f t="shared" si="83"/>
        <v>0</v>
      </c>
      <c r="AU43" s="93">
        <f t="shared" si="83"/>
        <v>951.1181018181818</v>
      </c>
      <c r="AV43" s="93">
        <f t="shared" si="83"/>
        <v>1179.6418823376623</v>
      </c>
      <c r="AW43" s="93">
        <f t="shared" si="83"/>
        <v>1408.1656628571427</v>
      </c>
      <c r="AX43" s="93">
        <f t="shared" si="83"/>
        <v>1636.6894433766233</v>
      </c>
      <c r="AY43" s="93">
        <f t="shared" si="83"/>
        <v>0</v>
      </c>
      <c r="AZ43" s="93">
        <f t="shared" si="83"/>
        <v>0</v>
      </c>
      <c r="BA43" s="93">
        <f t="shared" si="83"/>
        <v>0</v>
      </c>
      <c r="BB43" s="93">
        <f t="shared" si="83"/>
        <v>0</v>
      </c>
      <c r="BC43" s="93">
        <f t="shared" si="83"/>
        <v>0</v>
      </c>
      <c r="BD43" s="93">
        <f t="shared" si="83"/>
        <v>0</v>
      </c>
      <c r="BE43" s="93">
        <f t="shared" si="83"/>
        <v>0</v>
      </c>
      <c r="BF43" s="93">
        <f t="shared" si="83"/>
        <v>0</v>
      </c>
      <c r="BG43" s="93">
        <f t="shared" si="83"/>
        <v>1351.80702</v>
      </c>
      <c r="BH43" s="93">
        <f t="shared" si="83"/>
        <v>1721.14545</v>
      </c>
      <c r="BI43" s="93">
        <f t="shared" si="83"/>
        <v>2090.4838800000002</v>
      </c>
      <c r="BJ43" s="93">
        <f t="shared" si="83"/>
        <v>2459.82231</v>
      </c>
      <c r="BK43" s="93">
        <f t="shared" si="83"/>
        <v>0</v>
      </c>
      <c r="BL43" s="93">
        <f t="shared" si="83"/>
        <v>0</v>
      </c>
      <c r="BM43" s="93">
        <f t="shared" si="83"/>
        <v>0</v>
      </c>
      <c r="BN43" s="93">
        <f t="shared" si="83"/>
        <v>0</v>
      </c>
      <c r="BR43" s="6">
        <v>400</v>
      </c>
      <c r="BS43" s="7">
        <f>CY17</f>
        <v>251.124</v>
      </c>
      <c r="BT43" s="7">
        <f t="shared" ref="BT43:CT52" si="84">CZ17</f>
        <v>309.41566666666665</v>
      </c>
      <c r="BU43" s="7">
        <f t="shared" si="84"/>
        <v>367.70733333333334</v>
      </c>
      <c r="BV43" s="7">
        <f t="shared" si="84"/>
        <v>438.77897000000002</v>
      </c>
      <c r="BW43" s="7">
        <f t="shared" si="84"/>
        <v>353.23066666666671</v>
      </c>
      <c r="BX43" s="7">
        <f t="shared" si="84"/>
        <v>448.02961904761906</v>
      </c>
      <c r="BY43" s="7">
        <f t="shared" si="84"/>
        <v>542.82857142857142</v>
      </c>
      <c r="BZ43" s="7">
        <f t="shared" si="84"/>
        <v>637.62752380952384</v>
      </c>
      <c r="CA43" s="7">
        <f t="shared" si="84"/>
        <v>404.58763636363642</v>
      </c>
      <c r="CB43" s="7">
        <f t="shared" si="84"/>
        <v>496.62210389610397</v>
      </c>
      <c r="CC43" s="7">
        <f t="shared" si="84"/>
        <v>588.65657142857151</v>
      </c>
      <c r="CD43" s="7">
        <f t="shared" si="84"/>
        <v>680.69103896103911</v>
      </c>
      <c r="CE43" s="7">
        <f t="shared" si="84"/>
        <v>490.96</v>
      </c>
      <c r="CF43" s="7">
        <f t="shared" si="84"/>
        <v>626.42484000000002</v>
      </c>
      <c r="CG43" s="7">
        <f t="shared" si="84"/>
        <v>737.32400000000007</v>
      </c>
      <c r="CH43" s="7">
        <f t="shared" si="84"/>
        <v>860.50600000000009</v>
      </c>
      <c r="CI43" s="7">
        <f t="shared" si="84"/>
        <v>620.53333333333342</v>
      </c>
      <c r="CJ43" s="7">
        <f t="shared" si="84"/>
        <v>773.1160000000001</v>
      </c>
      <c r="CK43" s="7">
        <f t="shared" si="84"/>
        <v>925.69866666666678</v>
      </c>
      <c r="CL43" s="7">
        <f t="shared" si="84"/>
        <v>1067.4985200000001</v>
      </c>
      <c r="CM43" s="7">
        <f t="shared" si="84"/>
        <v>582.01200000000006</v>
      </c>
      <c r="CN43" s="7">
        <f t="shared" si="84"/>
        <v>729.42240000000004</v>
      </c>
      <c r="CO43" s="7">
        <f t="shared" si="84"/>
        <v>876.83280000000002</v>
      </c>
      <c r="CP43" s="7">
        <f t="shared" si="84"/>
        <v>1024.2431999999999</v>
      </c>
      <c r="CQ43" s="7">
        <f t="shared" si="84"/>
        <v>858.67680000000007</v>
      </c>
      <c r="CR43" s="7">
        <f t="shared" si="84"/>
        <v>1081.6284000000001</v>
      </c>
      <c r="CS43" s="7">
        <f t="shared" si="84"/>
        <v>1304.58</v>
      </c>
      <c r="CT43" s="7">
        <f t="shared" si="84"/>
        <v>1481.7056519999999</v>
      </c>
      <c r="CU43" s="6">
        <v>400</v>
      </c>
    </row>
    <row r="44" spans="1:163" ht="15.75" thickBot="1" x14ac:dyDescent="0.3">
      <c r="AK44">
        <v>4</v>
      </c>
      <c r="AM44" s="94">
        <f>BS101</f>
        <v>576.40200000000004</v>
      </c>
      <c r="AN44" s="94">
        <f t="shared" ref="AN44:BN44" si="85">BT101</f>
        <v>722.38316666666674</v>
      </c>
      <c r="AO44" s="94">
        <f t="shared" si="85"/>
        <v>868.36433333333332</v>
      </c>
      <c r="AP44" s="94">
        <f t="shared" si="85"/>
        <v>1044.7758649999998</v>
      </c>
      <c r="AQ44" s="94">
        <f t="shared" si="85"/>
        <v>0</v>
      </c>
      <c r="AR44" s="94">
        <f t="shared" si="85"/>
        <v>0</v>
      </c>
      <c r="AS44" s="94">
        <f t="shared" si="85"/>
        <v>0</v>
      </c>
      <c r="AT44" s="94">
        <f t="shared" si="85"/>
        <v>0</v>
      </c>
      <c r="AU44" s="94">
        <f t="shared" si="85"/>
        <v>951.1181018181818</v>
      </c>
      <c r="AV44" s="94">
        <f t="shared" si="85"/>
        <v>1179.6418823376623</v>
      </c>
      <c r="AW44" s="94">
        <f t="shared" si="85"/>
        <v>1408.1656628571427</v>
      </c>
      <c r="AX44" s="94">
        <f t="shared" si="85"/>
        <v>1636.6894433766233</v>
      </c>
      <c r="AY44" s="94">
        <f t="shared" si="85"/>
        <v>0</v>
      </c>
      <c r="AZ44" s="94">
        <f t="shared" si="85"/>
        <v>0</v>
      </c>
      <c r="BA44" s="94">
        <f t="shared" si="85"/>
        <v>0</v>
      </c>
      <c r="BB44" s="94">
        <f t="shared" si="85"/>
        <v>0</v>
      </c>
      <c r="BC44" s="94">
        <f t="shared" si="85"/>
        <v>0</v>
      </c>
      <c r="BD44" s="94">
        <f t="shared" si="85"/>
        <v>0</v>
      </c>
      <c r="BE44" s="94">
        <f t="shared" si="85"/>
        <v>0</v>
      </c>
      <c r="BF44" s="94">
        <f t="shared" si="85"/>
        <v>0</v>
      </c>
      <c r="BG44" s="94">
        <f t="shared" si="85"/>
        <v>1351.80702</v>
      </c>
      <c r="BH44" s="94">
        <f t="shared" si="85"/>
        <v>1721.14545</v>
      </c>
      <c r="BI44" s="94">
        <f t="shared" si="85"/>
        <v>2090.4838800000002</v>
      </c>
      <c r="BJ44" s="94">
        <f t="shared" si="85"/>
        <v>2459.82231</v>
      </c>
      <c r="BK44" s="94">
        <f t="shared" si="85"/>
        <v>0</v>
      </c>
      <c r="BL44" s="94">
        <f t="shared" si="85"/>
        <v>0</v>
      </c>
      <c r="BM44" s="94">
        <f t="shared" si="85"/>
        <v>0</v>
      </c>
      <c r="BN44" s="94">
        <f t="shared" si="85"/>
        <v>0</v>
      </c>
      <c r="BR44" s="6">
        <v>500</v>
      </c>
      <c r="BS44" s="7">
        <f t="shared" ref="BS44:BS54" si="86">CY18</f>
        <v>305.33700000000005</v>
      </c>
      <c r="BT44" s="7">
        <f t="shared" si="84"/>
        <v>378.24358333333339</v>
      </c>
      <c r="BU44" s="7">
        <f t="shared" si="84"/>
        <v>451.15016666666668</v>
      </c>
      <c r="BV44" s="7">
        <f t="shared" si="84"/>
        <v>539.77845249999996</v>
      </c>
      <c r="BW44" s="7">
        <f t="shared" si="84"/>
        <v>430.02433333333335</v>
      </c>
      <c r="BX44" s="7">
        <f t="shared" si="84"/>
        <v>547.02961904761901</v>
      </c>
      <c r="BY44" s="7">
        <f t="shared" si="84"/>
        <v>665.88571428571436</v>
      </c>
      <c r="BZ44" s="7">
        <f t="shared" si="84"/>
        <v>783.81640476190489</v>
      </c>
      <c r="CA44" s="7">
        <f t="shared" si="84"/>
        <v>494.10654545454548</v>
      </c>
      <c r="CB44" s="7">
        <f t="shared" si="84"/>
        <v>608.51212987012991</v>
      </c>
      <c r="CC44" s="7">
        <f t="shared" si="84"/>
        <v>722.91771428571428</v>
      </c>
      <c r="CD44" s="7">
        <f t="shared" si="84"/>
        <v>837.32329870129865</v>
      </c>
      <c r="CE44" s="7">
        <f t="shared" si="84"/>
        <v>602.072</v>
      </c>
      <c r="CF44" s="7">
        <f t="shared" si="84"/>
        <v>770.52024000000006</v>
      </c>
      <c r="CG44" s="7">
        <f t="shared" si="84"/>
        <v>908.75199999999995</v>
      </c>
      <c r="CH44" s="7">
        <f t="shared" si="84"/>
        <v>1062.0919999999999</v>
      </c>
      <c r="CI44" s="7">
        <f t="shared" si="84"/>
        <v>763.26666666666665</v>
      </c>
      <c r="CJ44" s="7">
        <f t="shared" si="84"/>
        <v>952.923</v>
      </c>
      <c r="CK44" s="7">
        <f t="shared" si="84"/>
        <v>1142.5793333333334</v>
      </c>
      <c r="CL44" s="7">
        <f t="shared" si="84"/>
        <v>1318.9133099999999</v>
      </c>
      <c r="CM44" s="7">
        <f t="shared" si="84"/>
        <v>703.74900000000002</v>
      </c>
      <c r="CN44" s="7">
        <f t="shared" si="84"/>
        <v>886.35450000000003</v>
      </c>
      <c r="CO44" s="7">
        <f t="shared" si="84"/>
        <v>1068.96</v>
      </c>
      <c r="CP44" s="7">
        <f t="shared" si="84"/>
        <v>1251.5655000000002</v>
      </c>
      <c r="CQ44" s="7">
        <f t="shared" si="84"/>
        <v>1049.58</v>
      </c>
      <c r="CR44" s="7">
        <f t="shared" si="84"/>
        <v>1326.6120000000001</v>
      </c>
      <c r="CS44" s="7">
        <f t="shared" si="84"/>
        <v>1603.644</v>
      </c>
      <c r="CT44" s="7">
        <f t="shared" si="84"/>
        <v>1824.2557199999999</v>
      </c>
      <c r="CU44" s="6">
        <v>500</v>
      </c>
    </row>
    <row r="45" spans="1:163" ht="15.75" thickBot="1" x14ac:dyDescent="0.3">
      <c r="AK45">
        <v>1</v>
      </c>
      <c r="AL45" s="17">
        <v>1100</v>
      </c>
      <c r="AM45" s="92">
        <f>BS24</f>
        <v>630.61500000000001</v>
      </c>
      <c r="AN45" s="92">
        <f t="shared" ref="AN45:BN45" si="87">BT24</f>
        <v>791.21108333333336</v>
      </c>
      <c r="AO45" s="92">
        <f t="shared" si="87"/>
        <v>951.80716666666672</v>
      </c>
      <c r="AP45" s="92">
        <f t="shared" si="87"/>
        <v>1145.7753475000002</v>
      </c>
      <c r="AQ45" s="92">
        <f t="shared" si="87"/>
        <v>890.78633333333335</v>
      </c>
      <c r="AR45" s="92">
        <f t="shared" si="87"/>
        <v>1141.029619047619</v>
      </c>
      <c r="AS45" s="92">
        <f t="shared" si="87"/>
        <v>1404.2285714285715</v>
      </c>
      <c r="AT45" s="92">
        <f t="shared" si="87"/>
        <v>1660.9496904761907</v>
      </c>
      <c r="AU45" s="92">
        <f t="shared" si="87"/>
        <v>1031.22</v>
      </c>
      <c r="AV45" s="92">
        <f t="shared" si="87"/>
        <v>1279.8522857142857</v>
      </c>
      <c r="AW45" s="92">
        <f t="shared" si="87"/>
        <v>1528.4845714285711</v>
      </c>
      <c r="AX45" s="92">
        <f t="shared" si="87"/>
        <v>1777.1168571428566</v>
      </c>
      <c r="AY45" s="92">
        <f t="shared" si="87"/>
        <v>1268.7439999999999</v>
      </c>
      <c r="AZ45" s="92">
        <f t="shared" si="87"/>
        <v>1635.0926399999996</v>
      </c>
      <c r="BA45" s="92">
        <f t="shared" si="87"/>
        <v>1937.3199999999997</v>
      </c>
      <c r="BB45" s="92">
        <f t="shared" si="87"/>
        <v>2271.6079999999997</v>
      </c>
      <c r="BC45" s="92">
        <f t="shared" si="87"/>
        <v>1619.6666666666665</v>
      </c>
      <c r="BD45" s="92">
        <f t="shared" si="87"/>
        <v>2031.7650000000001</v>
      </c>
      <c r="BE45" s="92">
        <f t="shared" si="87"/>
        <v>2443.8633333333337</v>
      </c>
      <c r="BF45" s="92">
        <f t="shared" si="87"/>
        <v>2827.4020500000001</v>
      </c>
      <c r="BG45" s="92">
        <f t="shared" si="87"/>
        <v>1434.171</v>
      </c>
      <c r="BH45" s="92">
        <f t="shared" si="87"/>
        <v>1827.9470999999999</v>
      </c>
      <c r="BI45" s="92">
        <f t="shared" si="87"/>
        <v>2221.7231999999999</v>
      </c>
      <c r="BJ45" s="92">
        <f t="shared" si="87"/>
        <v>2615.4992999999999</v>
      </c>
      <c r="BK45" s="92">
        <f t="shared" si="87"/>
        <v>2194.9991999999997</v>
      </c>
      <c r="BL45" s="92">
        <f t="shared" si="87"/>
        <v>2796.5135999999998</v>
      </c>
      <c r="BM45" s="92">
        <f t="shared" si="87"/>
        <v>3398.0279999999998</v>
      </c>
      <c r="BN45" s="92">
        <f t="shared" si="87"/>
        <v>3879.5561279999997</v>
      </c>
      <c r="BO45" s="18">
        <v>1100</v>
      </c>
      <c r="BR45" s="6">
        <v>600</v>
      </c>
      <c r="BS45" s="7">
        <f t="shared" si="86"/>
        <v>359.55</v>
      </c>
      <c r="BT45" s="7">
        <f t="shared" si="84"/>
        <v>447.07150000000001</v>
      </c>
      <c r="BU45" s="7">
        <f t="shared" si="84"/>
        <v>534.59299999999996</v>
      </c>
      <c r="BV45" s="7">
        <f t="shared" si="84"/>
        <v>640.77793499999996</v>
      </c>
      <c r="BW45" s="7">
        <f t="shared" si="84"/>
        <v>506.81800000000004</v>
      </c>
      <c r="BX45" s="7">
        <f t="shared" si="84"/>
        <v>646.02961904761901</v>
      </c>
      <c r="BY45" s="7">
        <f t="shared" si="84"/>
        <v>788.94285714285718</v>
      </c>
      <c r="BZ45" s="7">
        <f t="shared" si="84"/>
        <v>930.00528571428572</v>
      </c>
      <c r="CA45" s="7">
        <f t="shared" si="84"/>
        <v>583.62545454545466</v>
      </c>
      <c r="CB45" s="7">
        <f t="shared" si="84"/>
        <v>720.40215584415591</v>
      </c>
      <c r="CC45" s="7">
        <f t="shared" si="84"/>
        <v>857.17885714285717</v>
      </c>
      <c r="CD45" s="7">
        <f t="shared" si="84"/>
        <v>993.95555844155842</v>
      </c>
      <c r="CE45" s="7">
        <f t="shared" si="84"/>
        <v>713.18399999999997</v>
      </c>
      <c r="CF45" s="7">
        <f t="shared" si="84"/>
        <v>914.61563999999987</v>
      </c>
      <c r="CG45" s="7">
        <f t="shared" si="84"/>
        <v>1080.1799999999998</v>
      </c>
      <c r="CH45" s="7">
        <f t="shared" si="84"/>
        <v>1263.6779999999999</v>
      </c>
      <c r="CI45" s="7">
        <f t="shared" si="84"/>
        <v>906</v>
      </c>
      <c r="CJ45" s="7">
        <f t="shared" si="84"/>
        <v>1132.73</v>
      </c>
      <c r="CK45" s="7">
        <f t="shared" si="84"/>
        <v>1359.46</v>
      </c>
      <c r="CL45" s="7">
        <f t="shared" si="84"/>
        <v>1570.3280999999999</v>
      </c>
      <c r="CM45" s="7">
        <f t="shared" si="84"/>
        <v>825.4860000000001</v>
      </c>
      <c r="CN45" s="7">
        <f t="shared" si="84"/>
        <v>1043.2865999999999</v>
      </c>
      <c r="CO45" s="7">
        <f t="shared" si="84"/>
        <v>1261.0871999999999</v>
      </c>
      <c r="CP45" s="7">
        <f t="shared" si="84"/>
        <v>1478.8878</v>
      </c>
      <c r="CQ45" s="7">
        <f t="shared" si="84"/>
        <v>1240.4832000000001</v>
      </c>
      <c r="CR45" s="7">
        <f t="shared" si="84"/>
        <v>1571.5956000000001</v>
      </c>
      <c r="CS45" s="7">
        <f t="shared" si="84"/>
        <v>1902.7080000000001</v>
      </c>
      <c r="CT45" s="7">
        <f t="shared" si="84"/>
        <v>2166.8057880000001</v>
      </c>
      <c r="CU45" s="6">
        <v>600</v>
      </c>
    </row>
    <row r="46" spans="1:163" ht="15.75" thickBot="1" x14ac:dyDescent="0.3">
      <c r="AK46">
        <v>2</v>
      </c>
      <c r="AM46" s="93">
        <f>BS50</f>
        <v>630.61500000000001</v>
      </c>
      <c r="AN46" s="93">
        <f t="shared" ref="AN46:BN46" si="88">BT50</f>
        <v>791.21108333333336</v>
      </c>
      <c r="AO46" s="93">
        <f t="shared" si="88"/>
        <v>951.80716666666672</v>
      </c>
      <c r="AP46" s="93">
        <f t="shared" si="88"/>
        <v>1145.7753475000002</v>
      </c>
      <c r="AQ46" s="93">
        <f t="shared" si="88"/>
        <v>890.78633333333335</v>
      </c>
      <c r="AR46" s="93">
        <f t="shared" si="88"/>
        <v>1141.029619047619</v>
      </c>
      <c r="AS46" s="93">
        <f t="shared" si="88"/>
        <v>1404.2285714285715</v>
      </c>
      <c r="AT46" s="93">
        <f t="shared" si="88"/>
        <v>1660.9496904761907</v>
      </c>
      <c r="AU46" s="93">
        <f t="shared" si="88"/>
        <v>1031.22</v>
      </c>
      <c r="AV46" s="93">
        <f t="shared" si="88"/>
        <v>1279.8522857142857</v>
      </c>
      <c r="AW46" s="93">
        <f t="shared" si="88"/>
        <v>1528.4845714285711</v>
      </c>
      <c r="AX46" s="93">
        <f t="shared" si="88"/>
        <v>1777.1168571428566</v>
      </c>
      <c r="AY46" s="93">
        <f t="shared" si="88"/>
        <v>1268.7439999999999</v>
      </c>
      <c r="AZ46" s="93">
        <f t="shared" si="88"/>
        <v>1635.0926399999996</v>
      </c>
      <c r="BA46" s="93">
        <f t="shared" si="88"/>
        <v>1937.3199999999997</v>
      </c>
      <c r="BB46" s="93">
        <f t="shared" si="88"/>
        <v>2271.6079999999997</v>
      </c>
      <c r="BC46" s="93">
        <f t="shared" si="88"/>
        <v>1619.6666666666665</v>
      </c>
      <c r="BD46" s="93">
        <f t="shared" si="88"/>
        <v>2031.7650000000001</v>
      </c>
      <c r="BE46" s="93">
        <f t="shared" si="88"/>
        <v>2443.8633333333337</v>
      </c>
      <c r="BF46" s="93">
        <f t="shared" si="88"/>
        <v>2827.4020500000001</v>
      </c>
      <c r="BG46" s="93">
        <f t="shared" si="88"/>
        <v>1434.171</v>
      </c>
      <c r="BH46" s="93">
        <f t="shared" si="88"/>
        <v>1827.9470999999999</v>
      </c>
      <c r="BI46" s="93">
        <f t="shared" si="88"/>
        <v>2221.7231999999999</v>
      </c>
      <c r="BJ46" s="93">
        <f t="shared" si="88"/>
        <v>2615.4992999999999</v>
      </c>
      <c r="BK46" s="93">
        <f t="shared" si="88"/>
        <v>2194.9991999999997</v>
      </c>
      <c r="BL46" s="93">
        <f t="shared" si="88"/>
        <v>2796.5135999999998</v>
      </c>
      <c r="BM46" s="93">
        <f t="shared" si="88"/>
        <v>3398.0279999999998</v>
      </c>
      <c r="BN46" s="93">
        <f t="shared" si="88"/>
        <v>3879.5561279999997</v>
      </c>
      <c r="BR46" s="6">
        <v>700</v>
      </c>
      <c r="BS46" s="7">
        <f t="shared" si="86"/>
        <v>413.76299999999998</v>
      </c>
      <c r="BT46" s="7">
        <f t="shared" si="84"/>
        <v>515.89941666666664</v>
      </c>
      <c r="BU46" s="7">
        <f t="shared" si="84"/>
        <v>618.03583333333324</v>
      </c>
      <c r="BV46" s="7">
        <f t="shared" si="84"/>
        <v>741.77741749999984</v>
      </c>
      <c r="BW46" s="7">
        <f t="shared" si="84"/>
        <v>583.61166666666668</v>
      </c>
      <c r="BX46" s="7">
        <f t="shared" si="84"/>
        <v>745.02961904761901</v>
      </c>
      <c r="BY46" s="7">
        <f t="shared" si="84"/>
        <v>912.00000000000011</v>
      </c>
      <c r="BZ46" s="7">
        <f t="shared" si="84"/>
        <v>1076.1941666666669</v>
      </c>
      <c r="CA46" s="7">
        <f t="shared" si="84"/>
        <v>673.14436363636366</v>
      </c>
      <c r="CB46" s="7">
        <f t="shared" si="84"/>
        <v>832.29218181818192</v>
      </c>
      <c r="CC46" s="7">
        <f t="shared" si="84"/>
        <v>991.44</v>
      </c>
      <c r="CD46" s="7">
        <f t="shared" si="84"/>
        <v>1150.5878181818182</v>
      </c>
      <c r="CE46" s="7">
        <f t="shared" si="84"/>
        <v>824.29600000000005</v>
      </c>
      <c r="CF46" s="7">
        <f t="shared" si="84"/>
        <v>1058.7110399999997</v>
      </c>
      <c r="CG46" s="7">
        <f t="shared" si="84"/>
        <v>1251.6079999999997</v>
      </c>
      <c r="CH46" s="7">
        <f t="shared" si="84"/>
        <v>1465.2639999999997</v>
      </c>
      <c r="CI46" s="7">
        <f t="shared" si="84"/>
        <v>1048.7333333333333</v>
      </c>
      <c r="CJ46" s="7">
        <f t="shared" si="84"/>
        <v>1312.537</v>
      </c>
      <c r="CK46" s="7">
        <f t="shared" si="84"/>
        <v>1576.3406666666667</v>
      </c>
      <c r="CL46" s="7">
        <f t="shared" si="84"/>
        <v>1821.74289</v>
      </c>
      <c r="CM46" s="7">
        <f t="shared" si="84"/>
        <v>947.22300000000007</v>
      </c>
      <c r="CN46" s="7">
        <f t="shared" si="84"/>
        <v>1200.2187000000001</v>
      </c>
      <c r="CO46" s="7">
        <f t="shared" si="84"/>
        <v>1453.2144000000001</v>
      </c>
      <c r="CP46" s="7">
        <f t="shared" si="84"/>
        <v>1706.2101</v>
      </c>
      <c r="CQ46" s="7">
        <f t="shared" si="84"/>
        <v>1431.3863999999999</v>
      </c>
      <c r="CR46" s="7">
        <f t="shared" si="84"/>
        <v>1816.5791999999999</v>
      </c>
      <c r="CS46" s="7">
        <f t="shared" si="84"/>
        <v>2201.7719999999999</v>
      </c>
      <c r="CT46" s="7">
        <f t="shared" si="84"/>
        <v>2509.3558559999997</v>
      </c>
      <c r="CU46" s="6">
        <v>700</v>
      </c>
    </row>
    <row r="47" spans="1:163" ht="15.75" thickBot="1" x14ac:dyDescent="0.3">
      <c r="AK47">
        <v>3</v>
      </c>
      <c r="AM47" s="93">
        <f>BS76</f>
        <v>630.61500000000001</v>
      </c>
      <c r="AN47" s="93">
        <f t="shared" ref="AN47:BN47" si="89">BT76</f>
        <v>791.21108333333336</v>
      </c>
      <c r="AO47" s="93">
        <f t="shared" si="89"/>
        <v>951.80716666666672</v>
      </c>
      <c r="AP47" s="93">
        <f t="shared" si="89"/>
        <v>1145.7753475000002</v>
      </c>
      <c r="AQ47" s="93">
        <f t="shared" si="89"/>
        <v>0</v>
      </c>
      <c r="AR47" s="93">
        <f t="shared" si="89"/>
        <v>0</v>
      </c>
      <c r="AS47" s="93">
        <f t="shared" si="89"/>
        <v>0</v>
      </c>
      <c r="AT47" s="93">
        <f t="shared" si="89"/>
        <v>0</v>
      </c>
      <c r="AU47" s="93">
        <f t="shared" si="89"/>
        <v>1041.5322000000001</v>
      </c>
      <c r="AV47" s="93">
        <f t="shared" si="89"/>
        <v>1292.6508085714286</v>
      </c>
      <c r="AW47" s="93">
        <f t="shared" si="89"/>
        <v>1543.7694171428568</v>
      </c>
      <c r="AX47" s="93">
        <f t="shared" si="89"/>
        <v>1794.8880257142853</v>
      </c>
      <c r="AY47" s="93">
        <f t="shared" si="89"/>
        <v>0</v>
      </c>
      <c r="AZ47" s="93">
        <f t="shared" si="89"/>
        <v>0</v>
      </c>
      <c r="BA47" s="93">
        <f t="shared" si="89"/>
        <v>0</v>
      </c>
      <c r="BB47" s="93">
        <f t="shared" si="89"/>
        <v>0</v>
      </c>
      <c r="BC47" s="93">
        <f t="shared" si="89"/>
        <v>0</v>
      </c>
      <c r="BD47" s="93">
        <f t="shared" si="89"/>
        <v>0</v>
      </c>
      <c r="BE47" s="93">
        <f t="shared" si="89"/>
        <v>0</v>
      </c>
      <c r="BF47" s="93">
        <f t="shared" si="89"/>
        <v>0</v>
      </c>
      <c r="BG47" s="93">
        <f t="shared" si="89"/>
        <v>1477.19613</v>
      </c>
      <c r="BH47" s="93">
        <f t="shared" si="89"/>
        <v>1882.7855129999998</v>
      </c>
      <c r="BI47" s="93">
        <f t="shared" si="89"/>
        <v>2288.3748959999998</v>
      </c>
      <c r="BJ47" s="93">
        <f t="shared" si="89"/>
        <v>2693.9642789999998</v>
      </c>
      <c r="BK47" s="93">
        <f t="shared" si="89"/>
        <v>0</v>
      </c>
      <c r="BL47" s="93">
        <f t="shared" si="89"/>
        <v>0</v>
      </c>
      <c r="BM47" s="93">
        <f t="shared" si="89"/>
        <v>0</v>
      </c>
      <c r="BN47" s="93">
        <f t="shared" si="89"/>
        <v>0</v>
      </c>
      <c r="BR47" s="6">
        <v>800</v>
      </c>
      <c r="BS47" s="7">
        <f t="shared" si="86"/>
        <v>467.976</v>
      </c>
      <c r="BT47" s="7">
        <f t="shared" si="84"/>
        <v>584.72733333333326</v>
      </c>
      <c r="BU47" s="7">
        <f t="shared" si="84"/>
        <v>701.47866666666664</v>
      </c>
      <c r="BV47" s="7">
        <f t="shared" si="84"/>
        <v>842.77690000000007</v>
      </c>
      <c r="BW47" s="7">
        <f t="shared" si="84"/>
        <v>660.40533333333337</v>
      </c>
      <c r="BX47" s="7">
        <f t="shared" si="84"/>
        <v>844.02961904761901</v>
      </c>
      <c r="BY47" s="7">
        <f t="shared" si="84"/>
        <v>1035.0571428571429</v>
      </c>
      <c r="BZ47" s="7">
        <f t="shared" si="84"/>
        <v>1222.3830476190478</v>
      </c>
      <c r="CA47" s="7">
        <f t="shared" si="84"/>
        <v>762.66327272727278</v>
      </c>
      <c r="CB47" s="7">
        <f t="shared" si="84"/>
        <v>944.18220779220769</v>
      </c>
      <c r="CC47" s="7">
        <f t="shared" si="84"/>
        <v>1125.7011428571427</v>
      </c>
      <c r="CD47" s="7">
        <f t="shared" si="84"/>
        <v>1307.2200779220777</v>
      </c>
      <c r="CE47" s="7">
        <f t="shared" si="84"/>
        <v>935.4079999999999</v>
      </c>
      <c r="CF47" s="7">
        <f t="shared" si="84"/>
        <v>1202.8064399999998</v>
      </c>
      <c r="CG47" s="7">
        <f t="shared" si="84"/>
        <v>1423.0359999999998</v>
      </c>
      <c r="CH47" s="7">
        <f t="shared" si="84"/>
        <v>1666.85</v>
      </c>
      <c r="CI47" s="7">
        <f t="shared" si="84"/>
        <v>1191.4666666666667</v>
      </c>
      <c r="CJ47" s="7">
        <f t="shared" si="84"/>
        <v>1492.3440000000001</v>
      </c>
      <c r="CK47" s="7">
        <f t="shared" si="84"/>
        <v>1793.2213333333334</v>
      </c>
      <c r="CL47" s="7">
        <f t="shared" si="84"/>
        <v>2073.1576800000003</v>
      </c>
      <c r="CM47" s="7">
        <f t="shared" si="84"/>
        <v>1068.96</v>
      </c>
      <c r="CN47" s="7">
        <f t="shared" si="84"/>
        <v>1357.1507999999999</v>
      </c>
      <c r="CO47" s="7">
        <f t="shared" si="84"/>
        <v>1645.3416</v>
      </c>
      <c r="CP47" s="7">
        <f t="shared" si="84"/>
        <v>1933.5324000000001</v>
      </c>
      <c r="CQ47" s="7">
        <f t="shared" si="84"/>
        <v>1622.2896000000001</v>
      </c>
      <c r="CR47" s="7">
        <f t="shared" si="84"/>
        <v>2061.5627999999997</v>
      </c>
      <c r="CS47" s="7">
        <f t="shared" si="84"/>
        <v>2500.8359999999998</v>
      </c>
      <c r="CT47" s="7">
        <f t="shared" si="84"/>
        <v>2851.9059239999997</v>
      </c>
      <c r="CU47" s="6">
        <v>800</v>
      </c>
    </row>
    <row r="48" spans="1:163" ht="15.75" thickBot="1" x14ac:dyDescent="0.3">
      <c r="AK48">
        <v>4</v>
      </c>
      <c r="AM48" s="94">
        <f>BS102</f>
        <v>630.61500000000001</v>
      </c>
      <c r="AN48" s="94">
        <f t="shared" ref="AN48:BN48" si="90">BT102</f>
        <v>791.21108333333336</v>
      </c>
      <c r="AO48" s="94">
        <f t="shared" si="90"/>
        <v>951.80716666666672</v>
      </c>
      <c r="AP48" s="94">
        <f t="shared" si="90"/>
        <v>1145.7753475000002</v>
      </c>
      <c r="AQ48" s="94">
        <f t="shared" si="90"/>
        <v>0</v>
      </c>
      <c r="AR48" s="94">
        <f t="shared" si="90"/>
        <v>0</v>
      </c>
      <c r="AS48" s="94">
        <f t="shared" si="90"/>
        <v>0</v>
      </c>
      <c r="AT48" s="94">
        <f t="shared" si="90"/>
        <v>0</v>
      </c>
      <c r="AU48" s="94">
        <f t="shared" si="90"/>
        <v>1041.5322000000001</v>
      </c>
      <c r="AV48" s="94">
        <f t="shared" si="90"/>
        <v>1292.6508085714286</v>
      </c>
      <c r="AW48" s="94">
        <f t="shared" si="90"/>
        <v>1543.7694171428568</v>
      </c>
      <c r="AX48" s="94">
        <f t="shared" si="90"/>
        <v>1794.8880257142853</v>
      </c>
      <c r="AY48" s="94">
        <f t="shared" si="90"/>
        <v>0</v>
      </c>
      <c r="AZ48" s="94">
        <f t="shared" si="90"/>
        <v>0</v>
      </c>
      <c r="BA48" s="94">
        <f t="shared" si="90"/>
        <v>0</v>
      </c>
      <c r="BB48" s="94">
        <f t="shared" si="90"/>
        <v>0</v>
      </c>
      <c r="BC48" s="94">
        <f t="shared" si="90"/>
        <v>0</v>
      </c>
      <c r="BD48" s="94">
        <f t="shared" si="90"/>
        <v>0</v>
      </c>
      <c r="BE48" s="94">
        <f t="shared" si="90"/>
        <v>0</v>
      </c>
      <c r="BF48" s="94">
        <f t="shared" si="90"/>
        <v>0</v>
      </c>
      <c r="BG48" s="94">
        <f t="shared" si="90"/>
        <v>1477.19613</v>
      </c>
      <c r="BH48" s="94">
        <f t="shared" si="90"/>
        <v>1882.7855129999998</v>
      </c>
      <c r="BI48" s="94">
        <f t="shared" si="90"/>
        <v>2288.3748959999998</v>
      </c>
      <c r="BJ48" s="94">
        <f t="shared" si="90"/>
        <v>2693.9642789999998</v>
      </c>
      <c r="BK48" s="94">
        <f t="shared" si="90"/>
        <v>0</v>
      </c>
      <c r="BL48" s="94">
        <f t="shared" si="90"/>
        <v>0</v>
      </c>
      <c r="BM48" s="94">
        <f t="shared" si="90"/>
        <v>0</v>
      </c>
      <c r="BN48" s="94">
        <f t="shared" si="90"/>
        <v>0</v>
      </c>
      <c r="BR48" s="6">
        <v>900</v>
      </c>
      <c r="BS48" s="7">
        <f t="shared" si="86"/>
        <v>522.18899999999996</v>
      </c>
      <c r="BT48" s="7">
        <f t="shared" si="84"/>
        <v>653.55525</v>
      </c>
      <c r="BU48" s="7">
        <f t="shared" si="84"/>
        <v>784.92150000000004</v>
      </c>
      <c r="BV48" s="7">
        <f t="shared" si="84"/>
        <v>943.77638250000007</v>
      </c>
      <c r="BW48" s="7">
        <f t="shared" si="84"/>
        <v>737.19899999999996</v>
      </c>
      <c r="BX48" s="7">
        <f t="shared" si="84"/>
        <v>943.02961904761901</v>
      </c>
      <c r="BY48" s="7">
        <f t="shared" si="84"/>
        <v>1158.1142857142856</v>
      </c>
      <c r="BZ48" s="7">
        <f t="shared" si="84"/>
        <v>1368.5719285714285</v>
      </c>
      <c r="CA48" s="7">
        <f t="shared" si="84"/>
        <v>852.1821818181819</v>
      </c>
      <c r="CB48" s="7">
        <f t="shared" si="84"/>
        <v>1056.0722337662337</v>
      </c>
      <c r="CC48" s="7">
        <f t="shared" si="84"/>
        <v>1259.9622857142856</v>
      </c>
      <c r="CD48" s="7">
        <f t="shared" si="84"/>
        <v>1463.8523376623375</v>
      </c>
      <c r="CE48" s="7">
        <f t="shared" si="84"/>
        <v>1046.52</v>
      </c>
      <c r="CF48" s="7">
        <f t="shared" si="84"/>
        <v>1346.90184</v>
      </c>
      <c r="CG48" s="7">
        <f t="shared" si="84"/>
        <v>1594.4639999999999</v>
      </c>
      <c r="CH48" s="7">
        <f t="shared" si="84"/>
        <v>1868.4359999999999</v>
      </c>
      <c r="CI48" s="7">
        <f t="shared" si="84"/>
        <v>1334.1999999999998</v>
      </c>
      <c r="CJ48" s="7">
        <f t="shared" si="84"/>
        <v>1672.1509999999998</v>
      </c>
      <c r="CK48" s="7">
        <f t="shared" si="84"/>
        <v>2010.1020000000001</v>
      </c>
      <c r="CL48" s="7">
        <f t="shared" si="84"/>
        <v>2324.5724700000005</v>
      </c>
      <c r="CM48" s="7">
        <f t="shared" si="84"/>
        <v>1190.6970000000001</v>
      </c>
      <c r="CN48" s="7">
        <f t="shared" si="84"/>
        <v>1514.0829000000001</v>
      </c>
      <c r="CO48" s="7">
        <f t="shared" si="84"/>
        <v>1837.4688000000001</v>
      </c>
      <c r="CP48" s="7">
        <f t="shared" si="84"/>
        <v>2160.8546999999999</v>
      </c>
      <c r="CQ48" s="7">
        <f t="shared" si="84"/>
        <v>1813.1927999999998</v>
      </c>
      <c r="CR48" s="7">
        <f t="shared" si="84"/>
        <v>2306.5463999999997</v>
      </c>
      <c r="CS48" s="7">
        <f t="shared" si="84"/>
        <v>2799.8999999999996</v>
      </c>
      <c r="CT48" s="7">
        <f t="shared" si="84"/>
        <v>3194.4559919999997</v>
      </c>
      <c r="CU48" s="6">
        <v>900</v>
      </c>
    </row>
    <row r="49" spans="37:99" ht="15.75" thickBot="1" x14ac:dyDescent="0.3">
      <c r="AK49">
        <v>1</v>
      </c>
      <c r="AL49" s="17">
        <v>1200</v>
      </c>
      <c r="AM49" s="92">
        <f>BS25</f>
        <v>684.82799999999997</v>
      </c>
      <c r="AN49" s="92">
        <f t="shared" ref="AN49:BN49" si="91">BT25</f>
        <v>860.03899999999999</v>
      </c>
      <c r="AO49" s="92">
        <f t="shared" si="91"/>
        <v>1035.25</v>
      </c>
      <c r="AP49" s="92">
        <f t="shared" si="91"/>
        <v>1246.7748300000001</v>
      </c>
      <c r="AQ49" s="92">
        <f t="shared" si="91"/>
        <v>967.58</v>
      </c>
      <c r="AR49" s="92">
        <f t="shared" si="91"/>
        <v>1240.029619047619</v>
      </c>
      <c r="AS49" s="92">
        <f t="shared" si="91"/>
        <v>1527.2857142857142</v>
      </c>
      <c r="AT49" s="92">
        <f t="shared" si="91"/>
        <v>1807.1385714285714</v>
      </c>
      <c r="AU49" s="92">
        <f t="shared" si="91"/>
        <v>1120.7389090909091</v>
      </c>
      <c r="AV49" s="92">
        <f t="shared" si="91"/>
        <v>1391.7423116883117</v>
      </c>
      <c r="AW49" s="92">
        <f t="shared" si="91"/>
        <v>1662.7457142857143</v>
      </c>
      <c r="AX49" s="92">
        <f t="shared" si="91"/>
        <v>1933.7491168831168</v>
      </c>
      <c r="AY49" s="92">
        <f t="shared" si="91"/>
        <v>1379.8559999999998</v>
      </c>
      <c r="AZ49" s="92">
        <f t="shared" si="91"/>
        <v>1779.1880399999998</v>
      </c>
      <c r="BA49" s="92">
        <f t="shared" si="91"/>
        <v>2108.7479999999996</v>
      </c>
      <c r="BB49" s="92">
        <f t="shared" si="91"/>
        <v>2473.1939999999995</v>
      </c>
      <c r="BC49" s="92">
        <f t="shared" si="91"/>
        <v>1762.3999999999999</v>
      </c>
      <c r="BD49" s="92">
        <f t="shared" si="91"/>
        <v>2211.5720000000001</v>
      </c>
      <c r="BE49" s="92">
        <f t="shared" si="91"/>
        <v>2660.7440000000001</v>
      </c>
      <c r="BF49" s="92">
        <f t="shared" si="91"/>
        <v>3078.81684</v>
      </c>
      <c r="BG49" s="92">
        <f t="shared" si="91"/>
        <v>1555.9080000000001</v>
      </c>
      <c r="BH49" s="92">
        <f t="shared" si="91"/>
        <v>1984.8791999999999</v>
      </c>
      <c r="BI49" s="92">
        <f t="shared" si="91"/>
        <v>2413.8503999999994</v>
      </c>
      <c r="BJ49" s="92">
        <f t="shared" si="91"/>
        <v>2842.8215999999989</v>
      </c>
      <c r="BK49" s="92">
        <f t="shared" si="91"/>
        <v>2385.9023999999999</v>
      </c>
      <c r="BL49" s="92">
        <f t="shared" si="91"/>
        <v>3041.4971999999998</v>
      </c>
      <c r="BM49" s="92">
        <f t="shared" si="91"/>
        <v>3697.0920000000001</v>
      </c>
      <c r="BN49" s="92">
        <f t="shared" si="91"/>
        <v>4222.1061960000006</v>
      </c>
      <c r="BO49" s="18">
        <v>1200</v>
      </c>
      <c r="BR49" s="6">
        <v>1000</v>
      </c>
      <c r="BS49" s="7">
        <f t="shared" si="86"/>
        <v>576.40200000000004</v>
      </c>
      <c r="BT49" s="7">
        <f t="shared" si="84"/>
        <v>722.38316666666674</v>
      </c>
      <c r="BU49" s="7">
        <f t="shared" si="84"/>
        <v>868.36433333333332</v>
      </c>
      <c r="BV49" s="7">
        <f t="shared" si="84"/>
        <v>1044.7758649999998</v>
      </c>
      <c r="BW49" s="7">
        <f t="shared" si="84"/>
        <v>813.99266666666665</v>
      </c>
      <c r="BX49" s="7">
        <f t="shared" si="84"/>
        <v>1042.029619047619</v>
      </c>
      <c r="BY49" s="7">
        <f t="shared" si="84"/>
        <v>1281.1714285714286</v>
      </c>
      <c r="BZ49" s="7">
        <f t="shared" si="84"/>
        <v>1514.7608095238095</v>
      </c>
      <c r="CA49" s="7">
        <f t="shared" si="84"/>
        <v>941.70109090909091</v>
      </c>
      <c r="CB49" s="7">
        <f t="shared" si="84"/>
        <v>1167.9622597402597</v>
      </c>
      <c r="CC49" s="7">
        <f t="shared" si="84"/>
        <v>1394.2234285714285</v>
      </c>
      <c r="CD49" s="7">
        <f t="shared" si="84"/>
        <v>1620.4845974025973</v>
      </c>
      <c r="CE49" s="7">
        <f t="shared" si="84"/>
        <v>1157.6319999999998</v>
      </c>
      <c r="CF49" s="7">
        <f t="shared" si="84"/>
        <v>1490.9972399999997</v>
      </c>
      <c r="CG49" s="7">
        <f t="shared" si="84"/>
        <v>1765.8919999999998</v>
      </c>
      <c r="CH49" s="7">
        <f t="shared" si="84"/>
        <v>2070.0219999999999</v>
      </c>
      <c r="CI49" s="7">
        <f t="shared" si="84"/>
        <v>1476.9333333333332</v>
      </c>
      <c r="CJ49" s="7">
        <f t="shared" si="84"/>
        <v>1851.9580000000001</v>
      </c>
      <c r="CK49" s="7">
        <f t="shared" si="84"/>
        <v>2226.9826666666668</v>
      </c>
      <c r="CL49" s="7">
        <f t="shared" si="84"/>
        <v>2575.9872599999999</v>
      </c>
      <c r="CM49" s="7">
        <f t="shared" si="84"/>
        <v>1312.434</v>
      </c>
      <c r="CN49" s="7">
        <f t="shared" si="84"/>
        <v>1671.0149999999999</v>
      </c>
      <c r="CO49" s="7">
        <f t="shared" si="84"/>
        <v>2029.596</v>
      </c>
      <c r="CP49" s="7">
        <f t="shared" si="84"/>
        <v>2388.1770000000001</v>
      </c>
      <c r="CQ49" s="7">
        <f t="shared" si="84"/>
        <v>2004.096</v>
      </c>
      <c r="CR49" s="7">
        <f t="shared" si="84"/>
        <v>2551.5299999999997</v>
      </c>
      <c r="CS49" s="7">
        <f t="shared" si="84"/>
        <v>3098.9639999999999</v>
      </c>
      <c r="CT49" s="7">
        <f t="shared" si="84"/>
        <v>3537.0060600000002</v>
      </c>
      <c r="CU49" s="6">
        <v>1000</v>
      </c>
    </row>
    <row r="50" spans="37:99" ht="15.75" thickBot="1" x14ac:dyDescent="0.3">
      <c r="AK50">
        <v>2</v>
      </c>
      <c r="AM50" s="93">
        <f>BS51</f>
        <v>684.82799999999997</v>
      </c>
      <c r="AN50" s="93">
        <f t="shared" ref="AN50:BN50" si="92">BT51</f>
        <v>860.03899999999999</v>
      </c>
      <c r="AO50" s="93">
        <f t="shared" si="92"/>
        <v>1035.25</v>
      </c>
      <c r="AP50" s="93">
        <f t="shared" si="92"/>
        <v>1246.7748300000001</v>
      </c>
      <c r="AQ50" s="93">
        <f t="shared" si="92"/>
        <v>967.58</v>
      </c>
      <c r="AR50" s="93">
        <f t="shared" si="92"/>
        <v>1240.029619047619</v>
      </c>
      <c r="AS50" s="93">
        <f t="shared" si="92"/>
        <v>1527.2857142857142</v>
      </c>
      <c r="AT50" s="93">
        <f t="shared" si="92"/>
        <v>1807.1385714285714</v>
      </c>
      <c r="AU50" s="93">
        <f t="shared" si="92"/>
        <v>1120.7389090909091</v>
      </c>
      <c r="AV50" s="93">
        <f t="shared" si="92"/>
        <v>1391.7423116883117</v>
      </c>
      <c r="AW50" s="93">
        <f t="shared" si="92"/>
        <v>1662.7457142857143</v>
      </c>
      <c r="AX50" s="93">
        <f t="shared" si="92"/>
        <v>1933.7491168831168</v>
      </c>
      <c r="AY50" s="93">
        <f t="shared" si="92"/>
        <v>1379.8559999999998</v>
      </c>
      <c r="AZ50" s="93">
        <f t="shared" si="92"/>
        <v>1779.1880399999998</v>
      </c>
      <c r="BA50" s="93">
        <f t="shared" si="92"/>
        <v>2108.7479999999996</v>
      </c>
      <c r="BB50" s="93">
        <f t="shared" si="92"/>
        <v>2473.1939999999995</v>
      </c>
      <c r="BC50" s="93">
        <f t="shared" si="92"/>
        <v>1762.3999999999999</v>
      </c>
      <c r="BD50" s="93">
        <f t="shared" si="92"/>
        <v>2211.5720000000001</v>
      </c>
      <c r="BE50" s="93">
        <f t="shared" si="92"/>
        <v>2660.7440000000001</v>
      </c>
      <c r="BF50" s="93">
        <f t="shared" si="92"/>
        <v>3078.81684</v>
      </c>
      <c r="BG50" s="93">
        <f t="shared" si="92"/>
        <v>1555.9080000000001</v>
      </c>
      <c r="BH50" s="93">
        <f t="shared" si="92"/>
        <v>1984.8791999999999</v>
      </c>
      <c r="BI50" s="93">
        <f t="shared" si="92"/>
        <v>2413.8503999999994</v>
      </c>
      <c r="BJ50" s="93">
        <f t="shared" si="92"/>
        <v>2842.8215999999989</v>
      </c>
      <c r="BK50" s="93">
        <f t="shared" si="92"/>
        <v>2385.9023999999999</v>
      </c>
      <c r="BL50" s="93">
        <f t="shared" si="92"/>
        <v>3041.4971999999998</v>
      </c>
      <c r="BM50" s="93">
        <f t="shared" si="92"/>
        <v>3697.0920000000001</v>
      </c>
      <c r="BN50" s="93">
        <f t="shared" si="92"/>
        <v>4222.1061960000006</v>
      </c>
      <c r="BR50" s="6">
        <v>1100</v>
      </c>
      <c r="BS50" s="7">
        <f t="shared" si="86"/>
        <v>630.61500000000001</v>
      </c>
      <c r="BT50" s="7">
        <f t="shared" si="84"/>
        <v>791.21108333333336</v>
      </c>
      <c r="BU50" s="7">
        <f t="shared" si="84"/>
        <v>951.80716666666672</v>
      </c>
      <c r="BV50" s="7">
        <f t="shared" si="84"/>
        <v>1145.7753475000002</v>
      </c>
      <c r="BW50" s="7">
        <f t="shared" si="84"/>
        <v>890.78633333333335</v>
      </c>
      <c r="BX50" s="7">
        <f t="shared" si="84"/>
        <v>1141.029619047619</v>
      </c>
      <c r="BY50" s="7">
        <f t="shared" si="84"/>
        <v>1404.2285714285715</v>
      </c>
      <c r="BZ50" s="7">
        <f t="shared" si="84"/>
        <v>1660.9496904761907</v>
      </c>
      <c r="CA50" s="7">
        <f t="shared" si="84"/>
        <v>1031.22</v>
      </c>
      <c r="CB50" s="7">
        <f t="shared" si="84"/>
        <v>1279.8522857142857</v>
      </c>
      <c r="CC50" s="7">
        <f t="shared" si="84"/>
        <v>1528.4845714285711</v>
      </c>
      <c r="CD50" s="7">
        <f t="shared" si="84"/>
        <v>1777.1168571428566</v>
      </c>
      <c r="CE50" s="7">
        <f t="shared" si="84"/>
        <v>1268.7439999999999</v>
      </c>
      <c r="CF50" s="7">
        <f t="shared" si="84"/>
        <v>1635.0926399999996</v>
      </c>
      <c r="CG50" s="7">
        <f t="shared" si="84"/>
        <v>1937.3199999999997</v>
      </c>
      <c r="CH50" s="7">
        <f t="shared" si="84"/>
        <v>2271.6079999999997</v>
      </c>
      <c r="CI50" s="7">
        <f t="shared" si="84"/>
        <v>1619.6666666666665</v>
      </c>
      <c r="CJ50" s="7">
        <f t="shared" si="84"/>
        <v>2031.7650000000001</v>
      </c>
      <c r="CK50" s="7">
        <f t="shared" si="84"/>
        <v>2443.8633333333337</v>
      </c>
      <c r="CL50" s="7">
        <f t="shared" si="84"/>
        <v>2827.4020500000001</v>
      </c>
      <c r="CM50" s="7">
        <f t="shared" si="84"/>
        <v>1434.171</v>
      </c>
      <c r="CN50" s="7">
        <f t="shared" si="84"/>
        <v>1827.9470999999999</v>
      </c>
      <c r="CO50" s="7">
        <f t="shared" si="84"/>
        <v>2221.7231999999999</v>
      </c>
      <c r="CP50" s="7">
        <f t="shared" si="84"/>
        <v>2615.4992999999999</v>
      </c>
      <c r="CQ50" s="7">
        <f t="shared" si="84"/>
        <v>2194.9991999999997</v>
      </c>
      <c r="CR50" s="7">
        <f t="shared" si="84"/>
        <v>2796.5135999999998</v>
      </c>
      <c r="CS50" s="7">
        <f t="shared" si="84"/>
        <v>3398.0279999999998</v>
      </c>
      <c r="CT50" s="7">
        <f t="shared" si="84"/>
        <v>3879.5561279999997</v>
      </c>
      <c r="CU50" s="6">
        <v>1100</v>
      </c>
    </row>
    <row r="51" spans="37:99" ht="15.75" thickBot="1" x14ac:dyDescent="0.3">
      <c r="AK51">
        <v>3</v>
      </c>
      <c r="AM51" s="93">
        <f>BS77</f>
        <v>684.82799999999997</v>
      </c>
      <c r="AN51" s="93">
        <f t="shared" ref="AN51:BN51" si="93">BT77</f>
        <v>860.03899999999999</v>
      </c>
      <c r="AO51" s="93">
        <f t="shared" si="93"/>
        <v>1035.25</v>
      </c>
      <c r="AP51" s="93">
        <f t="shared" si="93"/>
        <v>1246.7748300000001</v>
      </c>
      <c r="AQ51" s="93">
        <f t="shared" si="93"/>
        <v>0</v>
      </c>
      <c r="AR51" s="93">
        <f t="shared" si="93"/>
        <v>0</v>
      </c>
      <c r="AS51" s="93">
        <f t="shared" si="93"/>
        <v>0</v>
      </c>
      <c r="AT51" s="93">
        <f t="shared" si="93"/>
        <v>0</v>
      </c>
      <c r="AU51" s="93">
        <f t="shared" si="93"/>
        <v>1131.9462981818183</v>
      </c>
      <c r="AV51" s="93">
        <f t="shared" si="93"/>
        <v>1405.6597348051948</v>
      </c>
      <c r="AW51" s="93">
        <f t="shared" si="93"/>
        <v>1679.3731714285714</v>
      </c>
      <c r="AX51" s="93">
        <f t="shared" si="93"/>
        <v>1953.0866080519479</v>
      </c>
      <c r="AY51" s="93">
        <f t="shared" si="93"/>
        <v>0</v>
      </c>
      <c r="AZ51" s="93">
        <f t="shared" si="93"/>
        <v>0</v>
      </c>
      <c r="BA51" s="93">
        <f t="shared" si="93"/>
        <v>0</v>
      </c>
      <c r="BB51" s="93">
        <f t="shared" si="93"/>
        <v>0</v>
      </c>
      <c r="BC51" s="93">
        <f t="shared" si="93"/>
        <v>0</v>
      </c>
      <c r="BD51" s="93">
        <f t="shared" si="93"/>
        <v>0</v>
      </c>
      <c r="BE51" s="93">
        <f t="shared" si="93"/>
        <v>0</v>
      </c>
      <c r="BF51" s="93">
        <f t="shared" si="93"/>
        <v>0</v>
      </c>
      <c r="BG51" s="93">
        <f t="shared" si="93"/>
        <v>1602.5852400000001</v>
      </c>
      <c r="BH51" s="93">
        <f t="shared" si="93"/>
        <v>2044.4255759999999</v>
      </c>
      <c r="BI51" s="93">
        <f t="shared" si="93"/>
        <v>2486.2659119999994</v>
      </c>
      <c r="BJ51" s="93">
        <f t="shared" si="93"/>
        <v>2928.1062479999987</v>
      </c>
      <c r="BK51" s="93">
        <f t="shared" si="93"/>
        <v>0</v>
      </c>
      <c r="BL51" s="93">
        <f t="shared" si="93"/>
        <v>0</v>
      </c>
      <c r="BM51" s="93">
        <f t="shared" si="93"/>
        <v>0</v>
      </c>
      <c r="BN51" s="93">
        <f t="shared" si="93"/>
        <v>0</v>
      </c>
      <c r="BR51" s="6">
        <v>1200</v>
      </c>
      <c r="BS51" s="7">
        <f t="shared" si="86"/>
        <v>684.82799999999997</v>
      </c>
      <c r="BT51" s="7">
        <f t="shared" si="84"/>
        <v>860.03899999999999</v>
      </c>
      <c r="BU51" s="7">
        <f t="shared" si="84"/>
        <v>1035.25</v>
      </c>
      <c r="BV51" s="7">
        <f t="shared" si="84"/>
        <v>1246.7748300000001</v>
      </c>
      <c r="BW51" s="7">
        <f t="shared" si="84"/>
        <v>967.58</v>
      </c>
      <c r="BX51" s="7">
        <f t="shared" si="84"/>
        <v>1240.029619047619</v>
      </c>
      <c r="BY51" s="7">
        <f t="shared" si="84"/>
        <v>1527.2857142857142</v>
      </c>
      <c r="BZ51" s="7">
        <f t="shared" si="84"/>
        <v>1807.1385714285714</v>
      </c>
      <c r="CA51" s="7">
        <f t="shared" si="84"/>
        <v>1120.7389090909091</v>
      </c>
      <c r="CB51" s="7">
        <f t="shared" si="84"/>
        <v>1391.7423116883117</v>
      </c>
      <c r="CC51" s="7">
        <f t="shared" si="84"/>
        <v>1662.7457142857143</v>
      </c>
      <c r="CD51" s="7">
        <f t="shared" si="84"/>
        <v>1933.7491168831168</v>
      </c>
      <c r="CE51" s="7">
        <f t="shared" si="84"/>
        <v>1379.8559999999998</v>
      </c>
      <c r="CF51" s="7">
        <f t="shared" si="84"/>
        <v>1779.1880399999998</v>
      </c>
      <c r="CG51" s="7">
        <f t="shared" si="84"/>
        <v>2108.7479999999996</v>
      </c>
      <c r="CH51" s="7">
        <f t="shared" si="84"/>
        <v>2473.1939999999995</v>
      </c>
      <c r="CI51" s="7">
        <f t="shared" si="84"/>
        <v>1762.3999999999999</v>
      </c>
      <c r="CJ51" s="7">
        <f t="shared" si="84"/>
        <v>2211.5720000000001</v>
      </c>
      <c r="CK51" s="7">
        <f t="shared" si="84"/>
        <v>2660.7440000000001</v>
      </c>
      <c r="CL51" s="7">
        <f t="shared" si="84"/>
        <v>3078.81684</v>
      </c>
      <c r="CM51" s="7">
        <f t="shared" si="84"/>
        <v>1555.9080000000001</v>
      </c>
      <c r="CN51" s="7">
        <f t="shared" si="84"/>
        <v>1984.8791999999999</v>
      </c>
      <c r="CO51" s="7">
        <f t="shared" si="84"/>
        <v>2413.8503999999994</v>
      </c>
      <c r="CP51" s="7">
        <f t="shared" si="84"/>
        <v>2842.8215999999989</v>
      </c>
      <c r="CQ51" s="7">
        <f t="shared" si="84"/>
        <v>2385.9023999999999</v>
      </c>
      <c r="CR51" s="7">
        <f t="shared" si="84"/>
        <v>3041.4971999999998</v>
      </c>
      <c r="CS51" s="7">
        <f t="shared" si="84"/>
        <v>3697.0920000000001</v>
      </c>
      <c r="CT51" s="7">
        <f t="shared" si="84"/>
        <v>4222.1061960000006</v>
      </c>
      <c r="CU51" s="6">
        <v>1200</v>
      </c>
    </row>
    <row r="52" spans="37:99" ht="15.75" thickBot="1" x14ac:dyDescent="0.3">
      <c r="AK52">
        <v>4</v>
      </c>
      <c r="AM52" s="94">
        <f>BS103</f>
        <v>684.82799999999997</v>
      </c>
      <c r="AN52" s="94">
        <f t="shared" ref="AN52:BN52" si="94">BT103</f>
        <v>860.03899999999999</v>
      </c>
      <c r="AO52" s="94">
        <f t="shared" si="94"/>
        <v>1035.25</v>
      </c>
      <c r="AP52" s="94">
        <f t="shared" si="94"/>
        <v>1246.7748300000001</v>
      </c>
      <c r="AQ52" s="94">
        <f t="shared" si="94"/>
        <v>0</v>
      </c>
      <c r="AR52" s="94">
        <f t="shared" si="94"/>
        <v>0</v>
      </c>
      <c r="AS52" s="94">
        <f t="shared" si="94"/>
        <v>0</v>
      </c>
      <c r="AT52" s="94">
        <f t="shared" si="94"/>
        <v>0</v>
      </c>
      <c r="AU52" s="94">
        <f t="shared" si="94"/>
        <v>1131.9462981818183</v>
      </c>
      <c r="AV52" s="94">
        <f t="shared" si="94"/>
        <v>1405.6597348051948</v>
      </c>
      <c r="AW52" s="94">
        <f t="shared" si="94"/>
        <v>1679.3731714285714</v>
      </c>
      <c r="AX52" s="94">
        <f t="shared" si="94"/>
        <v>1953.0866080519479</v>
      </c>
      <c r="AY52" s="94">
        <f t="shared" si="94"/>
        <v>0</v>
      </c>
      <c r="AZ52" s="94">
        <f t="shared" si="94"/>
        <v>0</v>
      </c>
      <c r="BA52" s="94">
        <f t="shared" si="94"/>
        <v>0</v>
      </c>
      <c r="BB52" s="94">
        <f t="shared" si="94"/>
        <v>0</v>
      </c>
      <c r="BC52" s="94">
        <f t="shared" si="94"/>
        <v>0</v>
      </c>
      <c r="BD52" s="94">
        <f t="shared" si="94"/>
        <v>0</v>
      </c>
      <c r="BE52" s="94">
        <f t="shared" si="94"/>
        <v>0</v>
      </c>
      <c r="BF52" s="94">
        <f t="shared" si="94"/>
        <v>0</v>
      </c>
      <c r="BG52" s="94">
        <f t="shared" si="94"/>
        <v>1602.5852400000001</v>
      </c>
      <c r="BH52" s="94">
        <f t="shared" si="94"/>
        <v>2044.4255759999999</v>
      </c>
      <c r="BI52" s="94">
        <f t="shared" si="94"/>
        <v>2486.2659119999994</v>
      </c>
      <c r="BJ52" s="94">
        <f t="shared" si="94"/>
        <v>2928.1062479999987</v>
      </c>
      <c r="BK52" s="94">
        <f t="shared" si="94"/>
        <v>0</v>
      </c>
      <c r="BL52" s="94">
        <f t="shared" si="94"/>
        <v>0</v>
      </c>
      <c r="BM52" s="94">
        <f t="shared" si="94"/>
        <v>0</v>
      </c>
      <c r="BN52" s="94">
        <f t="shared" si="94"/>
        <v>0</v>
      </c>
      <c r="BR52" s="6">
        <v>1300</v>
      </c>
      <c r="BS52" s="7">
        <f t="shared" si="86"/>
        <v>739.04099999999994</v>
      </c>
      <c r="BT52" s="7">
        <f t="shared" si="84"/>
        <v>928.86691666666661</v>
      </c>
      <c r="BU52" s="7">
        <f t="shared" si="84"/>
        <v>1118.6928333333333</v>
      </c>
      <c r="BV52" s="7">
        <f t="shared" si="84"/>
        <v>1347.7743125</v>
      </c>
      <c r="BW52" s="7">
        <f t="shared" si="84"/>
        <v>1044.3736666666666</v>
      </c>
      <c r="BX52" s="7">
        <f t="shared" si="84"/>
        <v>1339.029619047619</v>
      </c>
      <c r="BY52" s="7">
        <f t="shared" si="84"/>
        <v>1650.3428571428572</v>
      </c>
      <c r="BZ52" s="7">
        <f t="shared" si="84"/>
        <v>1953.3274523809523</v>
      </c>
      <c r="CA52" s="7">
        <f t="shared" si="84"/>
        <v>1210.2578181818183</v>
      </c>
      <c r="CB52" s="7">
        <f t="shared" si="84"/>
        <v>1503.6323376623377</v>
      </c>
      <c r="CC52" s="7">
        <f t="shared" si="84"/>
        <v>1797.0068571428571</v>
      </c>
      <c r="CD52" s="7">
        <f t="shared" si="84"/>
        <v>2090.3813766233766</v>
      </c>
      <c r="CE52" s="7">
        <f t="shared" si="84"/>
        <v>1490.9679999999998</v>
      </c>
      <c r="CF52" s="7">
        <f t="shared" ref="CF52:CF54" si="95">DL26</f>
        <v>1923.2834399999997</v>
      </c>
      <c r="CG52" s="7">
        <f t="shared" ref="CG52:CG54" si="96">DM26</f>
        <v>2280.1759999999995</v>
      </c>
      <c r="CH52" s="7">
        <f t="shared" ref="CH52:CH54" si="97">DN26</f>
        <v>2674.7799999999993</v>
      </c>
      <c r="CI52" s="7">
        <f t="shared" ref="CI52:CI54" si="98">DO26</f>
        <v>1905.1333333333332</v>
      </c>
      <c r="CJ52" s="7">
        <f t="shared" ref="CJ52:CJ54" si="99">DP26</f>
        <v>2391.3789999999999</v>
      </c>
      <c r="CK52" s="7">
        <f t="shared" ref="CK52:CK54" si="100">DQ26</f>
        <v>2877.6246666666671</v>
      </c>
      <c r="CL52" s="7">
        <f t="shared" ref="CL52:CL54" si="101">DR26</f>
        <v>3330.2316300000007</v>
      </c>
      <c r="CM52" s="7">
        <f t="shared" ref="CM52:CM54" si="102">DS26</f>
        <v>1677.645</v>
      </c>
      <c r="CN52" s="7">
        <f t="shared" ref="CN52:CN54" si="103">DT26</f>
        <v>2141.8112999999998</v>
      </c>
      <c r="CO52" s="7">
        <f t="shared" ref="CO52:CO54" si="104">DU26</f>
        <v>2605.9775999999997</v>
      </c>
      <c r="CP52" s="7">
        <f t="shared" ref="CP52:CP54" si="105">DV26</f>
        <v>3070.1438999999996</v>
      </c>
      <c r="CQ52" s="7">
        <f t="shared" ref="CQ52:CQ54" si="106">DW26</f>
        <v>2576.8055999999997</v>
      </c>
      <c r="CR52" s="7">
        <f t="shared" ref="CR52:CR54" si="107">DX26</f>
        <v>3286.4807999999998</v>
      </c>
      <c r="CS52" s="7">
        <f t="shared" ref="CS52:CS54" si="108">DY26</f>
        <v>3996.1559999999999</v>
      </c>
      <c r="CT52" s="7">
        <f t="shared" ref="CT52:CT54" si="109">DZ26</f>
        <v>4564.6562640000002</v>
      </c>
      <c r="CU52" s="6">
        <v>1300</v>
      </c>
    </row>
    <row r="53" spans="37:99" ht="15.75" thickBot="1" x14ac:dyDescent="0.3">
      <c r="AK53">
        <v>1</v>
      </c>
      <c r="AL53" s="17">
        <v>1300</v>
      </c>
      <c r="AM53" s="92">
        <f>BS26</f>
        <v>739.04099999999994</v>
      </c>
      <c r="AN53" s="92">
        <f t="shared" ref="AN53:BN53" si="110">BT26</f>
        <v>928.86691666666661</v>
      </c>
      <c r="AO53" s="92">
        <f t="shared" si="110"/>
        <v>1118.6928333333333</v>
      </c>
      <c r="AP53" s="92">
        <f t="shared" si="110"/>
        <v>1347.7743125</v>
      </c>
      <c r="AQ53" s="92">
        <f t="shared" si="110"/>
        <v>1044.3736666666666</v>
      </c>
      <c r="AR53" s="92">
        <f t="shared" si="110"/>
        <v>1339.029619047619</v>
      </c>
      <c r="AS53" s="92">
        <f t="shared" si="110"/>
        <v>1650.3428571428572</v>
      </c>
      <c r="AT53" s="92">
        <f t="shared" si="110"/>
        <v>1953.3274523809523</v>
      </c>
      <c r="AU53" s="92">
        <f t="shared" si="110"/>
        <v>1210.2578181818183</v>
      </c>
      <c r="AV53" s="92">
        <f t="shared" si="110"/>
        <v>1503.6323376623377</v>
      </c>
      <c r="AW53" s="92">
        <f t="shared" si="110"/>
        <v>1797.0068571428571</v>
      </c>
      <c r="AX53" s="92">
        <f t="shared" si="110"/>
        <v>2090.3813766233766</v>
      </c>
      <c r="AY53" s="92">
        <f t="shared" si="110"/>
        <v>1490.9679999999998</v>
      </c>
      <c r="AZ53" s="92">
        <f t="shared" si="110"/>
        <v>1923.2834399999997</v>
      </c>
      <c r="BA53" s="92">
        <f t="shared" si="110"/>
        <v>2280.1759999999995</v>
      </c>
      <c r="BB53" s="92">
        <f t="shared" si="110"/>
        <v>2674.7799999999993</v>
      </c>
      <c r="BC53" s="92">
        <f t="shared" si="110"/>
        <v>1905.1333333333332</v>
      </c>
      <c r="BD53" s="92">
        <f t="shared" si="110"/>
        <v>2391.3789999999999</v>
      </c>
      <c r="BE53" s="92">
        <f t="shared" si="110"/>
        <v>2877.6246666666671</v>
      </c>
      <c r="BF53" s="92">
        <f t="shared" si="110"/>
        <v>3330.2316300000007</v>
      </c>
      <c r="BG53" s="92">
        <f t="shared" si="110"/>
        <v>1677.645</v>
      </c>
      <c r="BH53" s="92">
        <f t="shared" si="110"/>
        <v>2141.8112999999998</v>
      </c>
      <c r="BI53" s="92">
        <f t="shared" si="110"/>
        <v>2605.9775999999997</v>
      </c>
      <c r="BJ53" s="92">
        <f t="shared" si="110"/>
        <v>3070.1438999999996</v>
      </c>
      <c r="BK53" s="92">
        <f t="shared" si="110"/>
        <v>2576.8055999999997</v>
      </c>
      <c r="BL53" s="92">
        <f t="shared" si="110"/>
        <v>3286.4807999999998</v>
      </c>
      <c r="BM53" s="92">
        <f t="shared" si="110"/>
        <v>3996.1559999999999</v>
      </c>
      <c r="BN53" s="92">
        <f t="shared" si="110"/>
        <v>4564.6562640000002</v>
      </c>
      <c r="BO53" s="18">
        <v>1300</v>
      </c>
      <c r="BR53" s="6">
        <v>1400</v>
      </c>
      <c r="BS53" s="7">
        <f t="shared" si="86"/>
        <v>793.25399999999991</v>
      </c>
      <c r="BT53" s="7">
        <f t="shared" ref="BT53:BT54" si="111">CZ27</f>
        <v>997.69483333333324</v>
      </c>
      <c r="BU53" s="7">
        <f t="shared" ref="BU53:BU54" si="112">DA27</f>
        <v>1202.1356666666666</v>
      </c>
      <c r="BV53" s="7">
        <f t="shared" ref="BV53:BV54" si="113">DB27</f>
        <v>1448.7737949999998</v>
      </c>
      <c r="BW53" s="7">
        <f t="shared" ref="BW53:BW54" si="114">DC27</f>
        <v>1121.1673333333333</v>
      </c>
      <c r="BX53" s="7">
        <f t="shared" ref="BX53:BX54" si="115">DD27</f>
        <v>1438.029619047619</v>
      </c>
      <c r="BY53" s="7">
        <f t="shared" ref="BY53:BY54" si="116">DE27</f>
        <v>1773.4</v>
      </c>
      <c r="BZ53" s="7">
        <f t="shared" ref="BZ53:BZ54" si="117">DF27</f>
        <v>2099.5163333333335</v>
      </c>
      <c r="CA53" s="7">
        <f t="shared" ref="CA53:CA54" si="118">DG27</f>
        <v>1299.7767272727272</v>
      </c>
      <c r="CB53" s="7">
        <f t="shared" ref="CB53:CB54" si="119">DH27</f>
        <v>1615.5223636363635</v>
      </c>
      <c r="CC53" s="7">
        <f t="shared" ref="CC53:CC54" si="120">DI27</f>
        <v>1931.2679999999998</v>
      </c>
      <c r="CD53" s="7">
        <f t="shared" ref="CD53:CD54" si="121">DJ27</f>
        <v>2247.0136363636361</v>
      </c>
      <c r="CE53" s="7">
        <f t="shared" ref="CE53:CE54" si="122">DK27</f>
        <v>1602.08</v>
      </c>
      <c r="CF53" s="7">
        <f t="shared" si="95"/>
        <v>2067.3788399999999</v>
      </c>
      <c r="CG53" s="7">
        <f t="shared" si="96"/>
        <v>2451.6039999999994</v>
      </c>
      <c r="CH53" s="7">
        <f t="shared" si="97"/>
        <v>2876.3659999999991</v>
      </c>
      <c r="CI53" s="7">
        <f t="shared" si="98"/>
        <v>2047.8666666666666</v>
      </c>
      <c r="CJ53" s="7">
        <f t="shared" si="99"/>
        <v>2571.1860000000001</v>
      </c>
      <c r="CK53" s="7">
        <f t="shared" si="100"/>
        <v>3094.5053333333335</v>
      </c>
      <c r="CL53" s="7">
        <f t="shared" si="101"/>
        <v>3581.64642</v>
      </c>
      <c r="CM53" s="7">
        <f t="shared" si="102"/>
        <v>1799.3820000000001</v>
      </c>
      <c r="CN53" s="7">
        <f t="shared" si="103"/>
        <v>2298.7433999999998</v>
      </c>
      <c r="CO53" s="7">
        <f t="shared" si="104"/>
        <v>2798.1047999999996</v>
      </c>
      <c r="CP53" s="7">
        <f t="shared" si="105"/>
        <v>3297.4661999999994</v>
      </c>
      <c r="CQ53" s="7">
        <f t="shared" si="106"/>
        <v>2767.7087999999994</v>
      </c>
      <c r="CR53" s="7">
        <f t="shared" si="107"/>
        <v>3531.4643999999998</v>
      </c>
      <c r="CS53" s="7">
        <f t="shared" si="108"/>
        <v>4295.22</v>
      </c>
      <c r="CT53" s="7">
        <f t="shared" si="109"/>
        <v>4907.2063320000007</v>
      </c>
      <c r="CU53" s="6">
        <v>1400</v>
      </c>
    </row>
    <row r="54" spans="37:99" ht="15.75" thickBot="1" x14ac:dyDescent="0.3">
      <c r="AK54">
        <v>2</v>
      </c>
      <c r="AM54" s="93">
        <f>BS52</f>
        <v>739.04099999999994</v>
      </c>
      <c r="AN54" s="93">
        <f t="shared" ref="AN54:BN54" si="123">BT52</f>
        <v>928.86691666666661</v>
      </c>
      <c r="AO54" s="93">
        <f t="shared" si="123"/>
        <v>1118.6928333333333</v>
      </c>
      <c r="AP54" s="93">
        <f t="shared" si="123"/>
        <v>1347.7743125</v>
      </c>
      <c r="AQ54" s="93">
        <f t="shared" si="123"/>
        <v>1044.3736666666666</v>
      </c>
      <c r="AR54" s="93">
        <f t="shared" si="123"/>
        <v>1339.029619047619</v>
      </c>
      <c r="AS54" s="93">
        <f t="shared" si="123"/>
        <v>1650.3428571428572</v>
      </c>
      <c r="AT54" s="93">
        <f t="shared" si="123"/>
        <v>1953.3274523809523</v>
      </c>
      <c r="AU54" s="93">
        <f t="shared" si="123"/>
        <v>1210.2578181818183</v>
      </c>
      <c r="AV54" s="93">
        <f t="shared" si="123"/>
        <v>1503.6323376623377</v>
      </c>
      <c r="AW54" s="93">
        <f t="shared" si="123"/>
        <v>1797.0068571428571</v>
      </c>
      <c r="AX54" s="93">
        <f t="shared" si="123"/>
        <v>2090.3813766233766</v>
      </c>
      <c r="AY54" s="93">
        <f t="shared" si="123"/>
        <v>1490.9679999999998</v>
      </c>
      <c r="AZ54" s="93">
        <f t="shared" si="123"/>
        <v>1923.2834399999997</v>
      </c>
      <c r="BA54" s="93">
        <f t="shared" si="123"/>
        <v>2280.1759999999995</v>
      </c>
      <c r="BB54" s="93">
        <f t="shared" si="123"/>
        <v>2674.7799999999993</v>
      </c>
      <c r="BC54" s="93">
        <f t="shared" si="123"/>
        <v>1905.1333333333332</v>
      </c>
      <c r="BD54" s="93">
        <f t="shared" si="123"/>
        <v>2391.3789999999999</v>
      </c>
      <c r="BE54" s="93">
        <f t="shared" si="123"/>
        <v>2877.6246666666671</v>
      </c>
      <c r="BF54" s="93">
        <f t="shared" si="123"/>
        <v>3330.2316300000007</v>
      </c>
      <c r="BG54" s="93">
        <f t="shared" si="123"/>
        <v>1677.645</v>
      </c>
      <c r="BH54" s="93">
        <f t="shared" si="123"/>
        <v>2141.8112999999998</v>
      </c>
      <c r="BI54" s="93">
        <f t="shared" si="123"/>
        <v>2605.9775999999997</v>
      </c>
      <c r="BJ54" s="93">
        <f t="shared" si="123"/>
        <v>3070.1438999999996</v>
      </c>
      <c r="BK54" s="93">
        <f t="shared" si="123"/>
        <v>2576.8055999999997</v>
      </c>
      <c r="BL54" s="93">
        <f t="shared" si="123"/>
        <v>3286.4807999999998</v>
      </c>
      <c r="BM54" s="93">
        <f t="shared" si="123"/>
        <v>3996.1559999999999</v>
      </c>
      <c r="BN54" s="93">
        <f t="shared" si="123"/>
        <v>4564.6562640000002</v>
      </c>
      <c r="BR54" s="6">
        <v>1500</v>
      </c>
      <c r="BS54" s="7">
        <f t="shared" si="86"/>
        <v>847.46699999999998</v>
      </c>
      <c r="BT54" s="7">
        <f t="shared" si="111"/>
        <v>1066.5227499999999</v>
      </c>
      <c r="BU54" s="7">
        <f t="shared" si="112"/>
        <v>1285.5784999999998</v>
      </c>
      <c r="BV54" s="7">
        <f t="shared" si="113"/>
        <v>1549.7732774999999</v>
      </c>
      <c r="BW54" s="7">
        <f t="shared" si="114"/>
        <v>1197.961</v>
      </c>
      <c r="BX54" s="7">
        <f t="shared" si="115"/>
        <v>1537.029619047619</v>
      </c>
      <c r="BY54" s="7">
        <f t="shared" si="116"/>
        <v>1896.4571428571428</v>
      </c>
      <c r="BZ54" s="7">
        <f t="shared" si="117"/>
        <v>2245.7052142857142</v>
      </c>
      <c r="CA54" s="7">
        <f t="shared" si="118"/>
        <v>1389.2956363636363</v>
      </c>
      <c r="CB54" s="7">
        <f t="shared" si="119"/>
        <v>1727.4123896103895</v>
      </c>
      <c r="CC54" s="7">
        <f t="shared" si="120"/>
        <v>2065.5291428571427</v>
      </c>
      <c r="CD54" s="7">
        <f t="shared" si="121"/>
        <v>2403.6458961038961</v>
      </c>
      <c r="CE54" s="7">
        <f t="shared" si="122"/>
        <v>1713.192</v>
      </c>
      <c r="CF54" s="7">
        <f t="shared" si="95"/>
        <v>2211.47424</v>
      </c>
      <c r="CG54" s="7">
        <f t="shared" si="96"/>
        <v>2623.0320000000002</v>
      </c>
      <c r="CH54" s="7">
        <f t="shared" si="97"/>
        <v>3077.9520000000002</v>
      </c>
      <c r="CI54" s="7">
        <f t="shared" si="98"/>
        <v>2190.6</v>
      </c>
      <c r="CJ54" s="7">
        <f t="shared" si="99"/>
        <v>2750.9930000000004</v>
      </c>
      <c r="CK54" s="7">
        <f t="shared" si="100"/>
        <v>3311.3860000000004</v>
      </c>
      <c r="CL54" s="7">
        <f t="shared" si="101"/>
        <v>3833.0612100000003</v>
      </c>
      <c r="CM54" s="7">
        <f t="shared" si="102"/>
        <v>1921.1190000000001</v>
      </c>
      <c r="CN54" s="7">
        <f t="shared" si="103"/>
        <v>2455.6755000000003</v>
      </c>
      <c r="CO54" s="7">
        <f t="shared" si="104"/>
        <v>2990.232</v>
      </c>
      <c r="CP54" s="7">
        <f t="shared" si="105"/>
        <v>3524.7884999999997</v>
      </c>
      <c r="CQ54" s="7">
        <f t="shared" si="106"/>
        <v>2958.6120000000001</v>
      </c>
      <c r="CR54" s="7">
        <f t="shared" si="107"/>
        <v>3776.4479999999999</v>
      </c>
      <c r="CS54" s="7">
        <f t="shared" si="108"/>
        <v>4594.2839999999997</v>
      </c>
      <c r="CT54" s="7">
        <f t="shared" si="109"/>
        <v>5249.7563999999993</v>
      </c>
      <c r="CU54" s="6">
        <v>1500</v>
      </c>
    </row>
    <row r="55" spans="37:99" ht="15.75" thickBot="1" x14ac:dyDescent="0.3">
      <c r="AK55">
        <v>3</v>
      </c>
      <c r="AM55" s="93">
        <f>BS78</f>
        <v>739.04099999999994</v>
      </c>
      <c r="AN55" s="93">
        <f t="shared" ref="AN55:BN55" si="124">BT78</f>
        <v>928.86691666666661</v>
      </c>
      <c r="AO55" s="93">
        <f t="shared" si="124"/>
        <v>1118.6928333333333</v>
      </c>
      <c r="AP55" s="93">
        <f t="shared" si="124"/>
        <v>1347.7743125</v>
      </c>
      <c r="AQ55" s="93">
        <f t="shared" si="124"/>
        <v>0</v>
      </c>
      <c r="AR55" s="93">
        <f t="shared" si="124"/>
        <v>0</v>
      </c>
      <c r="AS55" s="93">
        <f t="shared" si="124"/>
        <v>0</v>
      </c>
      <c r="AT55" s="93">
        <f t="shared" si="124"/>
        <v>0</v>
      </c>
      <c r="AU55" s="93">
        <f t="shared" si="124"/>
        <v>1222.3603963636365</v>
      </c>
      <c r="AV55" s="93">
        <f t="shared" si="124"/>
        <v>1518.6686610389611</v>
      </c>
      <c r="AW55" s="93">
        <f t="shared" si="124"/>
        <v>1814.9769257142857</v>
      </c>
      <c r="AX55" s="93">
        <f t="shared" si="124"/>
        <v>2111.2851903896103</v>
      </c>
      <c r="AY55" s="93">
        <f t="shared" si="124"/>
        <v>0</v>
      </c>
      <c r="AZ55" s="93">
        <f t="shared" si="124"/>
        <v>0</v>
      </c>
      <c r="BA55" s="93">
        <f t="shared" si="124"/>
        <v>0</v>
      </c>
      <c r="BB55" s="93">
        <f t="shared" si="124"/>
        <v>0</v>
      </c>
      <c r="BC55" s="93">
        <f t="shared" si="124"/>
        <v>0</v>
      </c>
      <c r="BD55" s="93">
        <f t="shared" si="124"/>
        <v>0</v>
      </c>
      <c r="BE55" s="93">
        <f t="shared" si="124"/>
        <v>0</v>
      </c>
      <c r="BF55" s="93">
        <f t="shared" si="124"/>
        <v>0</v>
      </c>
      <c r="BG55" s="93">
        <f t="shared" si="124"/>
        <v>1727.97435</v>
      </c>
      <c r="BH55" s="93">
        <f t="shared" si="124"/>
        <v>2206.0656389999999</v>
      </c>
      <c r="BI55" s="93">
        <f t="shared" si="124"/>
        <v>2684.1569279999999</v>
      </c>
      <c r="BJ55" s="93">
        <f t="shared" si="124"/>
        <v>3162.2482169999998</v>
      </c>
      <c r="BK55" s="93">
        <f t="shared" si="124"/>
        <v>0</v>
      </c>
      <c r="BL55" s="93">
        <f t="shared" si="124"/>
        <v>0</v>
      </c>
      <c r="BM55" s="93">
        <f t="shared" si="124"/>
        <v>0</v>
      </c>
      <c r="BN55" s="93">
        <f t="shared" si="124"/>
        <v>0</v>
      </c>
      <c r="BR55" s="6">
        <v>1600</v>
      </c>
      <c r="BS55" s="7">
        <f>CY29*0.95</f>
        <v>856.596</v>
      </c>
      <c r="BT55" s="7">
        <f t="shared" ref="BT55:CT58" si="125">CZ29*0.95</f>
        <v>1078.5831333333333</v>
      </c>
      <c r="BU55" s="7">
        <f t="shared" si="125"/>
        <v>1300.5702666666664</v>
      </c>
      <c r="BV55" s="7">
        <f t="shared" si="125"/>
        <v>1568.2341219999996</v>
      </c>
      <c r="BW55" s="7">
        <f t="shared" si="125"/>
        <v>1211.0169333333331</v>
      </c>
      <c r="BX55" s="7">
        <f t="shared" si="125"/>
        <v>1554.2281380952379</v>
      </c>
      <c r="BY55" s="7">
        <f t="shared" si="125"/>
        <v>1918.5385714285715</v>
      </c>
      <c r="BZ55" s="7">
        <f t="shared" si="125"/>
        <v>2272.2993904761906</v>
      </c>
      <c r="CA55" s="7">
        <f t="shared" si="125"/>
        <v>1404.873818181818</v>
      </c>
      <c r="CB55" s="7">
        <f t="shared" si="125"/>
        <v>1747.3372948051947</v>
      </c>
      <c r="CC55" s="7">
        <f t="shared" si="125"/>
        <v>2089.8007714285714</v>
      </c>
      <c r="CD55" s="7">
        <f t="shared" si="125"/>
        <v>2432.264248051948</v>
      </c>
      <c r="CE55" s="7">
        <f t="shared" si="125"/>
        <v>1733.0887999999998</v>
      </c>
      <c r="CF55" s="7">
        <f t="shared" si="125"/>
        <v>2237.791158</v>
      </c>
      <c r="CG55" s="7">
        <f t="shared" si="125"/>
        <v>2654.7370000000001</v>
      </c>
      <c r="CH55" s="7">
        <f t="shared" si="125"/>
        <v>3115.5610999999999</v>
      </c>
      <c r="CI55" s="7">
        <f t="shared" si="125"/>
        <v>2216.6666666666665</v>
      </c>
      <c r="CJ55" s="7">
        <f t="shared" si="125"/>
        <v>2784.26</v>
      </c>
      <c r="CK55" s="7">
        <f t="shared" si="125"/>
        <v>3351.8533333333335</v>
      </c>
      <c r="CL55" s="7">
        <f t="shared" si="125"/>
        <v>3880.2521999999999</v>
      </c>
      <c r="CM55" s="7">
        <f t="shared" si="125"/>
        <v>1940.7131999999999</v>
      </c>
      <c r="CN55" s="7">
        <f t="shared" si="125"/>
        <v>2481.9772199999998</v>
      </c>
      <c r="CO55" s="7">
        <f t="shared" si="125"/>
        <v>3023.2412399999994</v>
      </c>
      <c r="CP55" s="7">
        <f t="shared" si="125"/>
        <v>3564.505259999999</v>
      </c>
      <c r="CQ55" s="7">
        <f t="shared" si="125"/>
        <v>2992.0394399999996</v>
      </c>
      <c r="CR55" s="7">
        <f t="shared" si="125"/>
        <v>3820.3600199999996</v>
      </c>
      <c r="CS55" s="7">
        <f t="shared" si="125"/>
        <v>4648.6805999999997</v>
      </c>
      <c r="CT55" s="7">
        <f t="shared" si="125"/>
        <v>5312.6911445999995</v>
      </c>
      <c r="CU55" s="6">
        <v>1600</v>
      </c>
    </row>
    <row r="56" spans="37:99" ht="15.75" thickBot="1" x14ac:dyDescent="0.3">
      <c r="AK56">
        <v>4</v>
      </c>
      <c r="AM56" s="94">
        <f>BS104</f>
        <v>739.04099999999994</v>
      </c>
      <c r="AN56" s="94">
        <f t="shared" ref="AN56:BN56" si="126">BT104</f>
        <v>928.86691666666661</v>
      </c>
      <c r="AO56" s="94">
        <f t="shared" si="126"/>
        <v>1118.6928333333333</v>
      </c>
      <c r="AP56" s="94">
        <f t="shared" si="126"/>
        <v>1347.7743125</v>
      </c>
      <c r="AQ56" s="94">
        <f t="shared" si="126"/>
        <v>0</v>
      </c>
      <c r="AR56" s="94">
        <f t="shared" si="126"/>
        <v>0</v>
      </c>
      <c r="AS56" s="94">
        <f t="shared" si="126"/>
        <v>0</v>
      </c>
      <c r="AT56" s="94">
        <f t="shared" si="126"/>
        <v>0</v>
      </c>
      <c r="AU56" s="94">
        <f t="shared" si="126"/>
        <v>1222.3603963636365</v>
      </c>
      <c r="AV56" s="94">
        <f t="shared" si="126"/>
        <v>1518.6686610389611</v>
      </c>
      <c r="AW56" s="94">
        <f t="shared" si="126"/>
        <v>1814.9769257142857</v>
      </c>
      <c r="AX56" s="94">
        <f t="shared" si="126"/>
        <v>2111.2851903896103</v>
      </c>
      <c r="AY56" s="94">
        <f t="shared" si="126"/>
        <v>0</v>
      </c>
      <c r="AZ56" s="94">
        <f t="shared" si="126"/>
        <v>0</v>
      </c>
      <c r="BA56" s="94">
        <f t="shared" si="126"/>
        <v>0</v>
      </c>
      <c r="BB56" s="94">
        <f t="shared" si="126"/>
        <v>0</v>
      </c>
      <c r="BC56" s="94">
        <f t="shared" si="126"/>
        <v>0</v>
      </c>
      <c r="BD56" s="94">
        <f t="shared" si="126"/>
        <v>0</v>
      </c>
      <c r="BE56" s="94">
        <f t="shared" si="126"/>
        <v>0</v>
      </c>
      <c r="BF56" s="94">
        <f t="shared" si="126"/>
        <v>0</v>
      </c>
      <c r="BG56" s="94">
        <f t="shared" si="126"/>
        <v>1727.97435</v>
      </c>
      <c r="BH56" s="94">
        <f t="shared" si="126"/>
        <v>2206.0656389999999</v>
      </c>
      <c r="BI56" s="94">
        <f t="shared" si="126"/>
        <v>2684.1569279999999</v>
      </c>
      <c r="BJ56" s="94">
        <f t="shared" si="126"/>
        <v>3162.2482169999998</v>
      </c>
      <c r="BK56" s="94">
        <f t="shared" si="126"/>
        <v>0</v>
      </c>
      <c r="BL56" s="94">
        <f t="shared" si="126"/>
        <v>0</v>
      </c>
      <c r="BM56" s="94">
        <f t="shared" si="126"/>
        <v>0</v>
      </c>
      <c r="BN56" s="94">
        <f t="shared" si="126"/>
        <v>0</v>
      </c>
      <c r="BR56" s="6">
        <v>1700</v>
      </c>
      <c r="BS56" s="7">
        <f t="shared" ref="BS56:BS58" si="127">CY30*0.95</f>
        <v>908.09834999999998</v>
      </c>
      <c r="BT56" s="7">
        <f t="shared" si="125"/>
        <v>1143.9696541666667</v>
      </c>
      <c r="BU56" s="7">
        <f t="shared" si="125"/>
        <v>1379.840958333333</v>
      </c>
      <c r="BV56" s="7">
        <f t="shared" si="125"/>
        <v>1664.1836303749994</v>
      </c>
      <c r="BW56" s="7">
        <f t="shared" si="125"/>
        <v>1283.9709166666664</v>
      </c>
      <c r="BX56" s="7">
        <f t="shared" si="125"/>
        <v>1648.2781380952381</v>
      </c>
      <c r="BY56" s="7">
        <f t="shared" si="125"/>
        <v>2035.4428571428568</v>
      </c>
      <c r="BZ56" s="7">
        <f t="shared" si="125"/>
        <v>2411.178827380952</v>
      </c>
      <c r="CA56" s="7">
        <f t="shared" si="125"/>
        <v>1489.9167818181818</v>
      </c>
      <c r="CB56" s="7">
        <f t="shared" si="125"/>
        <v>1853.6328194805194</v>
      </c>
      <c r="CC56" s="7">
        <f t="shared" si="125"/>
        <v>2217.348857142857</v>
      </c>
      <c r="CD56" s="7">
        <f t="shared" si="125"/>
        <v>2581.0648948051944</v>
      </c>
      <c r="CE56" s="7">
        <f t="shared" si="125"/>
        <v>1838.6451999999999</v>
      </c>
      <c r="CF56" s="7">
        <f t="shared" si="125"/>
        <v>2374.6817879999999</v>
      </c>
      <c r="CG56" s="7">
        <f t="shared" si="125"/>
        <v>2817.5935999999997</v>
      </c>
      <c r="CH56" s="7">
        <f t="shared" si="125"/>
        <v>3307.0677999999998</v>
      </c>
      <c r="CI56" s="7">
        <f t="shared" si="125"/>
        <v>2352.2633333333333</v>
      </c>
      <c r="CJ56" s="7">
        <f t="shared" si="125"/>
        <v>2955.07665</v>
      </c>
      <c r="CK56" s="7">
        <f t="shared" si="125"/>
        <v>3557.8899666666671</v>
      </c>
      <c r="CL56" s="7">
        <f t="shared" si="125"/>
        <v>4119.0962505000007</v>
      </c>
      <c r="CM56" s="7">
        <f t="shared" si="125"/>
        <v>2056.3633500000001</v>
      </c>
      <c r="CN56" s="7">
        <f t="shared" si="125"/>
        <v>2631.062715</v>
      </c>
      <c r="CO56" s="7">
        <f t="shared" si="125"/>
        <v>3205.7620799999995</v>
      </c>
      <c r="CP56" s="7">
        <f t="shared" si="125"/>
        <v>3780.461444999999</v>
      </c>
      <c r="CQ56" s="7">
        <f t="shared" si="125"/>
        <v>3173.3974799999996</v>
      </c>
      <c r="CR56" s="7">
        <f t="shared" si="125"/>
        <v>4053.0944399999994</v>
      </c>
      <c r="CS56" s="7">
        <f t="shared" si="125"/>
        <v>4932.7913999999992</v>
      </c>
      <c r="CT56" s="7">
        <f t="shared" si="125"/>
        <v>5638.113709199999</v>
      </c>
      <c r="CU56" s="6">
        <v>1700</v>
      </c>
    </row>
    <row r="57" spans="37:99" ht="15.75" thickBot="1" x14ac:dyDescent="0.3">
      <c r="AK57">
        <v>1</v>
      </c>
      <c r="AL57" s="17">
        <v>1400</v>
      </c>
      <c r="AM57" s="92">
        <f>BS27</f>
        <v>793.25399999999991</v>
      </c>
      <c r="AN57" s="92">
        <f t="shared" ref="AN57:BN57" si="128">BT27</f>
        <v>997.69483333333324</v>
      </c>
      <c r="AO57" s="92">
        <f t="shared" si="128"/>
        <v>1202.1356666666666</v>
      </c>
      <c r="AP57" s="92">
        <f t="shared" si="128"/>
        <v>1448.7737949999998</v>
      </c>
      <c r="AQ57" s="92">
        <f t="shared" si="128"/>
        <v>1121.1673333333333</v>
      </c>
      <c r="AR57" s="92">
        <f t="shared" si="128"/>
        <v>1438.029619047619</v>
      </c>
      <c r="AS57" s="92">
        <f t="shared" si="128"/>
        <v>1773.4</v>
      </c>
      <c r="AT57" s="92">
        <f t="shared" si="128"/>
        <v>2099.5163333333335</v>
      </c>
      <c r="AU57" s="92">
        <f t="shared" si="128"/>
        <v>1299.7767272727272</v>
      </c>
      <c r="AV57" s="92">
        <f t="shared" si="128"/>
        <v>1615.5223636363635</v>
      </c>
      <c r="AW57" s="92">
        <f t="shared" si="128"/>
        <v>1931.2679999999998</v>
      </c>
      <c r="AX57" s="92">
        <f t="shared" si="128"/>
        <v>2247.0136363636361</v>
      </c>
      <c r="AY57" s="92">
        <f t="shared" si="128"/>
        <v>1602.08</v>
      </c>
      <c r="AZ57" s="92">
        <f t="shared" si="128"/>
        <v>2067.3788399999999</v>
      </c>
      <c r="BA57" s="92">
        <f t="shared" si="128"/>
        <v>2451.6039999999994</v>
      </c>
      <c r="BB57" s="92">
        <f t="shared" si="128"/>
        <v>2876.3659999999991</v>
      </c>
      <c r="BC57" s="92">
        <f t="shared" si="128"/>
        <v>2047.8666666666666</v>
      </c>
      <c r="BD57" s="92">
        <f t="shared" si="128"/>
        <v>2571.1860000000001</v>
      </c>
      <c r="BE57" s="92">
        <f t="shared" si="128"/>
        <v>3094.5053333333335</v>
      </c>
      <c r="BF57" s="92">
        <f t="shared" si="128"/>
        <v>3581.64642</v>
      </c>
      <c r="BG57" s="92">
        <f t="shared" si="128"/>
        <v>1799.3820000000001</v>
      </c>
      <c r="BH57" s="92">
        <f t="shared" si="128"/>
        <v>2298.7433999999998</v>
      </c>
      <c r="BI57" s="92">
        <f t="shared" si="128"/>
        <v>2798.1047999999996</v>
      </c>
      <c r="BJ57" s="92">
        <f t="shared" si="128"/>
        <v>3297.4661999999994</v>
      </c>
      <c r="BK57" s="92">
        <f t="shared" si="128"/>
        <v>2767.7087999999994</v>
      </c>
      <c r="BL57" s="92">
        <f t="shared" si="128"/>
        <v>3531.4643999999998</v>
      </c>
      <c r="BM57" s="92">
        <f t="shared" si="128"/>
        <v>4295.22</v>
      </c>
      <c r="BN57" s="92">
        <f t="shared" si="128"/>
        <v>4907.2063320000007</v>
      </c>
      <c r="BO57" s="18">
        <v>1400</v>
      </c>
      <c r="BR57" s="6">
        <v>1800</v>
      </c>
      <c r="BS57" s="7">
        <f t="shared" si="127"/>
        <v>959.60069999999996</v>
      </c>
      <c r="BT57" s="7">
        <f t="shared" si="125"/>
        <v>1209.3561749999999</v>
      </c>
      <c r="BU57" s="7">
        <f t="shared" si="125"/>
        <v>1459.1116499999998</v>
      </c>
      <c r="BV57" s="7">
        <f t="shared" si="125"/>
        <v>1760.1331387499997</v>
      </c>
      <c r="BW57" s="7">
        <f t="shared" si="125"/>
        <v>1356.9248999999998</v>
      </c>
      <c r="BX57" s="7">
        <f t="shared" si="125"/>
        <v>1742.328138095238</v>
      </c>
      <c r="BY57" s="7">
        <f t="shared" si="125"/>
        <v>2152.3471428571429</v>
      </c>
      <c r="BZ57" s="7">
        <f t="shared" si="125"/>
        <v>2550.0582642857144</v>
      </c>
      <c r="CA57" s="7">
        <f t="shared" si="125"/>
        <v>1574.9597454545453</v>
      </c>
      <c r="CB57" s="7">
        <f t="shared" si="125"/>
        <v>1959.9283441558441</v>
      </c>
      <c r="CC57" s="7">
        <f t="shared" si="125"/>
        <v>2344.8969428571427</v>
      </c>
      <c r="CD57" s="7">
        <f t="shared" si="125"/>
        <v>2729.8655415584417</v>
      </c>
      <c r="CE57" s="7">
        <f t="shared" si="125"/>
        <v>1944.2015999999996</v>
      </c>
      <c r="CF57" s="7">
        <f t="shared" si="125"/>
        <v>2511.5724179999993</v>
      </c>
      <c r="CG57" s="7">
        <f t="shared" si="125"/>
        <v>2980.4501999999998</v>
      </c>
      <c r="CH57" s="7">
        <f t="shared" si="125"/>
        <v>3498.5744999999997</v>
      </c>
      <c r="CI57" s="7">
        <f t="shared" si="125"/>
        <v>2487.8599999999997</v>
      </c>
      <c r="CJ57" s="7">
        <f t="shared" si="125"/>
        <v>3125.8932999999997</v>
      </c>
      <c r="CK57" s="7">
        <f t="shared" si="125"/>
        <v>3763.9266000000002</v>
      </c>
      <c r="CL57" s="7">
        <f t="shared" si="125"/>
        <v>4357.9403010000005</v>
      </c>
      <c r="CM57" s="7">
        <f t="shared" si="125"/>
        <v>2172.0135</v>
      </c>
      <c r="CN57" s="7">
        <f t="shared" si="125"/>
        <v>2780.1482099999998</v>
      </c>
      <c r="CO57" s="7">
        <f t="shared" si="125"/>
        <v>3388.2829199999996</v>
      </c>
      <c r="CP57" s="7">
        <f t="shared" si="125"/>
        <v>3996.4176299999999</v>
      </c>
      <c r="CQ57" s="7">
        <f t="shared" si="125"/>
        <v>3354.7555199999993</v>
      </c>
      <c r="CR57" s="7">
        <f t="shared" si="125"/>
        <v>4285.8288599999987</v>
      </c>
      <c r="CS57" s="7">
        <f t="shared" si="125"/>
        <v>5216.9021999999995</v>
      </c>
      <c r="CT57" s="7">
        <f t="shared" si="125"/>
        <v>5963.5362737999994</v>
      </c>
      <c r="CU57" s="6">
        <v>1800</v>
      </c>
    </row>
    <row r="58" spans="37:99" ht="15.75" thickBot="1" x14ac:dyDescent="0.3">
      <c r="AK58">
        <v>2</v>
      </c>
      <c r="AM58" s="93">
        <f>BS53</f>
        <v>793.25399999999991</v>
      </c>
      <c r="AN58" s="93">
        <f t="shared" ref="AN58:BN58" si="129">BT53</f>
        <v>997.69483333333324</v>
      </c>
      <c r="AO58" s="93">
        <f t="shared" si="129"/>
        <v>1202.1356666666666</v>
      </c>
      <c r="AP58" s="93">
        <f t="shared" si="129"/>
        <v>1448.7737949999998</v>
      </c>
      <c r="AQ58" s="93">
        <f t="shared" si="129"/>
        <v>1121.1673333333333</v>
      </c>
      <c r="AR58" s="93">
        <f t="shared" si="129"/>
        <v>1438.029619047619</v>
      </c>
      <c r="AS58" s="93">
        <f t="shared" si="129"/>
        <v>1773.4</v>
      </c>
      <c r="AT58" s="93">
        <f t="shared" si="129"/>
        <v>2099.5163333333335</v>
      </c>
      <c r="AU58" s="93">
        <f t="shared" si="129"/>
        <v>1299.7767272727272</v>
      </c>
      <c r="AV58" s="93">
        <f t="shared" si="129"/>
        <v>1615.5223636363635</v>
      </c>
      <c r="AW58" s="93">
        <f t="shared" si="129"/>
        <v>1931.2679999999998</v>
      </c>
      <c r="AX58" s="93">
        <f t="shared" si="129"/>
        <v>2247.0136363636361</v>
      </c>
      <c r="AY58" s="93">
        <f t="shared" si="129"/>
        <v>1602.08</v>
      </c>
      <c r="AZ58" s="93">
        <f t="shared" si="129"/>
        <v>2067.3788399999999</v>
      </c>
      <c r="BA58" s="93">
        <f t="shared" si="129"/>
        <v>2451.6039999999994</v>
      </c>
      <c r="BB58" s="93">
        <f t="shared" si="129"/>
        <v>2876.3659999999991</v>
      </c>
      <c r="BC58" s="93">
        <f t="shared" si="129"/>
        <v>2047.8666666666666</v>
      </c>
      <c r="BD58" s="93">
        <f t="shared" si="129"/>
        <v>2571.1860000000001</v>
      </c>
      <c r="BE58" s="93">
        <f t="shared" si="129"/>
        <v>3094.5053333333335</v>
      </c>
      <c r="BF58" s="93">
        <f t="shared" si="129"/>
        <v>3581.64642</v>
      </c>
      <c r="BG58" s="93">
        <f t="shared" si="129"/>
        <v>1799.3820000000001</v>
      </c>
      <c r="BH58" s="93">
        <f t="shared" si="129"/>
        <v>2298.7433999999998</v>
      </c>
      <c r="BI58" s="93">
        <f t="shared" si="129"/>
        <v>2798.1047999999996</v>
      </c>
      <c r="BJ58" s="93">
        <f t="shared" si="129"/>
        <v>3297.4661999999994</v>
      </c>
      <c r="BK58" s="93">
        <f t="shared" si="129"/>
        <v>2767.7087999999994</v>
      </c>
      <c r="BL58" s="93">
        <f t="shared" si="129"/>
        <v>3531.4643999999998</v>
      </c>
      <c r="BM58" s="93">
        <f t="shared" si="129"/>
        <v>4295.22</v>
      </c>
      <c r="BN58" s="93">
        <f t="shared" si="129"/>
        <v>4907.2063320000007</v>
      </c>
      <c r="BR58" s="6">
        <v>1900</v>
      </c>
      <c r="BS58" s="7">
        <f t="shared" si="127"/>
        <v>1011.1030499999997</v>
      </c>
      <c r="BT58" s="7">
        <f t="shared" si="125"/>
        <v>1274.7426958333331</v>
      </c>
      <c r="BU58" s="7">
        <f t="shared" si="125"/>
        <v>1538.3823416666662</v>
      </c>
      <c r="BV58" s="7">
        <f t="shared" si="125"/>
        <v>1856.0826471249995</v>
      </c>
      <c r="BW58" s="7">
        <f t="shared" si="125"/>
        <v>1429.8788833333331</v>
      </c>
      <c r="BX58" s="7">
        <f t="shared" si="125"/>
        <v>1836.378138095238</v>
      </c>
      <c r="BY58" s="7">
        <f t="shared" si="125"/>
        <v>2269.2514285714283</v>
      </c>
      <c r="BZ58" s="7">
        <f t="shared" si="125"/>
        <v>2688.9377011904762</v>
      </c>
      <c r="CA58" s="7">
        <f t="shared" si="125"/>
        <v>1660.0027090909091</v>
      </c>
      <c r="CB58" s="7">
        <f t="shared" si="125"/>
        <v>2066.2238688311686</v>
      </c>
      <c r="CC58" s="7">
        <f t="shared" si="125"/>
        <v>2472.4450285714283</v>
      </c>
      <c r="CD58" s="7">
        <f t="shared" si="125"/>
        <v>2878.6661883116885</v>
      </c>
      <c r="CE58" s="7">
        <f t="shared" si="125"/>
        <v>2049.7579999999998</v>
      </c>
      <c r="CF58" s="7">
        <f t="shared" si="125"/>
        <v>2648.4630480000001</v>
      </c>
      <c r="CG58" s="7">
        <f t="shared" si="125"/>
        <v>3143.3067999999994</v>
      </c>
      <c r="CH58" s="7">
        <f t="shared" si="125"/>
        <v>3690.0811999999992</v>
      </c>
      <c r="CI58" s="7">
        <f t="shared" si="125"/>
        <v>2623.4566666666665</v>
      </c>
      <c r="CJ58" s="7">
        <f t="shared" si="125"/>
        <v>3296.7099500000004</v>
      </c>
      <c r="CK58" s="7">
        <f t="shared" si="125"/>
        <v>3969.9632333333334</v>
      </c>
      <c r="CL58" s="7">
        <f t="shared" si="125"/>
        <v>4596.7843515000004</v>
      </c>
      <c r="CM58" s="7">
        <f t="shared" si="125"/>
        <v>2287.66365</v>
      </c>
      <c r="CN58" s="7">
        <f t="shared" si="125"/>
        <v>2929.2337049999996</v>
      </c>
      <c r="CO58" s="7">
        <f t="shared" si="125"/>
        <v>3570.8037599999993</v>
      </c>
      <c r="CP58" s="7">
        <f t="shared" si="125"/>
        <v>4212.3738149999999</v>
      </c>
      <c r="CQ58" s="7">
        <f t="shared" si="125"/>
        <v>3536.1135599999998</v>
      </c>
      <c r="CR58" s="7">
        <f t="shared" si="125"/>
        <v>4518.5632800000003</v>
      </c>
      <c r="CS58" s="7">
        <f t="shared" si="125"/>
        <v>5501.0129999999999</v>
      </c>
      <c r="CT58" s="7">
        <f t="shared" si="125"/>
        <v>6288.958838399999</v>
      </c>
      <c r="CU58" s="6">
        <v>1900</v>
      </c>
    </row>
    <row r="59" spans="37:99" ht="15.75" thickBot="1" x14ac:dyDescent="0.3">
      <c r="AK59">
        <v>3</v>
      </c>
      <c r="AM59" s="93">
        <f>BS79</f>
        <v>793.25399999999991</v>
      </c>
      <c r="AN59" s="93">
        <f t="shared" ref="AN59:BN59" si="130">BT79</f>
        <v>997.69483333333324</v>
      </c>
      <c r="AO59" s="93">
        <f t="shared" si="130"/>
        <v>1202.1356666666666</v>
      </c>
      <c r="AP59" s="93">
        <f t="shared" si="130"/>
        <v>1448.7737949999998</v>
      </c>
      <c r="AQ59" s="93">
        <f t="shared" si="130"/>
        <v>0</v>
      </c>
      <c r="AR59" s="93">
        <f t="shared" si="130"/>
        <v>0</v>
      </c>
      <c r="AS59" s="93">
        <f t="shared" si="130"/>
        <v>0</v>
      </c>
      <c r="AT59" s="93">
        <f t="shared" si="130"/>
        <v>0</v>
      </c>
      <c r="AU59" s="93">
        <f t="shared" si="130"/>
        <v>1312.7744945454544</v>
      </c>
      <c r="AV59" s="93">
        <f t="shared" si="130"/>
        <v>1631.6775872727271</v>
      </c>
      <c r="AW59" s="93">
        <f t="shared" si="130"/>
        <v>1950.5806799999998</v>
      </c>
      <c r="AX59" s="93">
        <f t="shared" si="130"/>
        <v>2269.4837727272725</v>
      </c>
      <c r="AY59" s="93">
        <f t="shared" si="130"/>
        <v>0</v>
      </c>
      <c r="AZ59" s="93">
        <f t="shared" si="130"/>
        <v>0</v>
      </c>
      <c r="BA59" s="93">
        <f t="shared" si="130"/>
        <v>0</v>
      </c>
      <c r="BB59" s="93">
        <f t="shared" si="130"/>
        <v>0</v>
      </c>
      <c r="BC59" s="93">
        <f t="shared" si="130"/>
        <v>0</v>
      </c>
      <c r="BD59" s="93">
        <f t="shared" si="130"/>
        <v>0</v>
      </c>
      <c r="BE59" s="93">
        <f t="shared" si="130"/>
        <v>0</v>
      </c>
      <c r="BF59" s="93">
        <f t="shared" si="130"/>
        <v>0</v>
      </c>
      <c r="BG59" s="93">
        <f t="shared" si="130"/>
        <v>1853.36346</v>
      </c>
      <c r="BH59" s="93">
        <f t="shared" si="130"/>
        <v>2367.7057019999997</v>
      </c>
      <c r="BI59" s="93">
        <f t="shared" si="130"/>
        <v>2882.0479439999995</v>
      </c>
      <c r="BJ59" s="93">
        <f t="shared" si="130"/>
        <v>3396.3901859999996</v>
      </c>
      <c r="BK59" s="93">
        <f t="shared" si="130"/>
        <v>0</v>
      </c>
      <c r="BL59" s="93">
        <f t="shared" si="130"/>
        <v>0</v>
      </c>
      <c r="BM59" s="93">
        <f t="shared" si="130"/>
        <v>0</v>
      </c>
      <c r="BN59" s="93">
        <f t="shared" si="130"/>
        <v>0</v>
      </c>
      <c r="BR59" s="6">
        <v>2000</v>
      </c>
      <c r="BS59" s="7">
        <f>CY33*0.9</f>
        <v>1006.6787999999999</v>
      </c>
      <c r="BT59" s="7">
        <f t="shared" ref="BT59:CT64" si="131">CZ33*0.9</f>
        <v>1269.5961</v>
      </c>
      <c r="BU59" s="7">
        <f t="shared" si="131"/>
        <v>1532.5133999999998</v>
      </c>
      <c r="BV59" s="7">
        <f t="shared" si="131"/>
        <v>1849.2936209999998</v>
      </c>
      <c r="BW59" s="7">
        <f t="shared" si="131"/>
        <v>1423.7363999999998</v>
      </c>
      <c r="BX59" s="7">
        <f t="shared" si="131"/>
        <v>1828.8266571428571</v>
      </c>
      <c r="BY59" s="7">
        <f t="shared" si="131"/>
        <v>2260.5685714285714</v>
      </c>
      <c r="BZ59" s="7">
        <f t="shared" si="131"/>
        <v>2678.9846571428575</v>
      </c>
      <c r="CA59" s="7">
        <f t="shared" si="131"/>
        <v>1653.2011636363636</v>
      </c>
      <c r="CB59" s="7">
        <f t="shared" si="131"/>
        <v>2058.1762675324671</v>
      </c>
      <c r="CC59" s="7">
        <f t="shared" si="131"/>
        <v>2463.1513714285711</v>
      </c>
      <c r="CD59" s="7">
        <f t="shared" si="131"/>
        <v>2868.1264753246755</v>
      </c>
      <c r="CE59" s="7">
        <f t="shared" si="131"/>
        <v>2041.8768</v>
      </c>
      <c r="CF59" s="7">
        <f t="shared" si="131"/>
        <v>2638.7561159999996</v>
      </c>
      <c r="CG59" s="7">
        <f t="shared" si="131"/>
        <v>3132.1547999999998</v>
      </c>
      <c r="CH59" s="7">
        <f t="shared" si="131"/>
        <v>3677.2937999999999</v>
      </c>
      <c r="CI59" s="7">
        <f t="shared" si="131"/>
        <v>2613.8399999999997</v>
      </c>
      <c r="CJ59" s="7">
        <f t="shared" si="131"/>
        <v>3285.0252000000005</v>
      </c>
      <c r="CK59" s="7">
        <f t="shared" si="131"/>
        <v>3956.2104000000008</v>
      </c>
      <c r="CL59" s="7">
        <f t="shared" si="131"/>
        <v>4581.1216440000007</v>
      </c>
      <c r="CM59" s="7">
        <f t="shared" si="131"/>
        <v>2276.8235999999997</v>
      </c>
      <c r="CN59" s="7">
        <f t="shared" si="131"/>
        <v>2916.3023999999996</v>
      </c>
      <c r="CO59" s="7">
        <f t="shared" si="131"/>
        <v>3555.7811999999994</v>
      </c>
      <c r="CP59" s="7">
        <f t="shared" si="131"/>
        <v>4195.26</v>
      </c>
      <c r="CQ59" s="7">
        <f t="shared" si="131"/>
        <v>3521.8152</v>
      </c>
      <c r="CR59" s="7">
        <f t="shared" si="131"/>
        <v>4501.2294000000002</v>
      </c>
      <c r="CS59" s="7">
        <f t="shared" si="131"/>
        <v>5480.6436000000003</v>
      </c>
      <c r="CT59" s="7">
        <f t="shared" si="131"/>
        <v>6266.2560660000008</v>
      </c>
      <c r="CU59" s="6">
        <v>2000</v>
      </c>
    </row>
    <row r="60" spans="37:99" ht="15.75" thickBot="1" x14ac:dyDescent="0.3">
      <c r="AK60">
        <v>4</v>
      </c>
      <c r="AM60" s="94">
        <f>BS105</f>
        <v>793.25399999999991</v>
      </c>
      <c r="AN60" s="94">
        <f t="shared" ref="AN60:BN60" si="132">BT105</f>
        <v>997.69483333333324</v>
      </c>
      <c r="AO60" s="94">
        <f t="shared" si="132"/>
        <v>1202.1356666666666</v>
      </c>
      <c r="AP60" s="94">
        <f t="shared" si="132"/>
        <v>1448.7737949999998</v>
      </c>
      <c r="AQ60" s="94">
        <f t="shared" si="132"/>
        <v>0</v>
      </c>
      <c r="AR60" s="94">
        <f t="shared" si="132"/>
        <v>0</v>
      </c>
      <c r="AS60" s="94">
        <f t="shared" si="132"/>
        <v>0</v>
      </c>
      <c r="AT60" s="94">
        <f t="shared" si="132"/>
        <v>0</v>
      </c>
      <c r="AU60" s="94">
        <f t="shared" si="132"/>
        <v>1312.7744945454544</v>
      </c>
      <c r="AV60" s="94">
        <f t="shared" si="132"/>
        <v>1631.6775872727271</v>
      </c>
      <c r="AW60" s="94">
        <f t="shared" si="132"/>
        <v>1950.5806799999998</v>
      </c>
      <c r="AX60" s="94">
        <f t="shared" si="132"/>
        <v>2269.4837727272725</v>
      </c>
      <c r="AY60" s="94">
        <f t="shared" si="132"/>
        <v>0</v>
      </c>
      <c r="AZ60" s="94">
        <f t="shared" si="132"/>
        <v>0</v>
      </c>
      <c r="BA60" s="94">
        <f t="shared" si="132"/>
        <v>0</v>
      </c>
      <c r="BB60" s="94">
        <f t="shared" si="132"/>
        <v>0</v>
      </c>
      <c r="BC60" s="94">
        <f t="shared" si="132"/>
        <v>0</v>
      </c>
      <c r="BD60" s="94">
        <f t="shared" si="132"/>
        <v>0</v>
      </c>
      <c r="BE60" s="94">
        <f t="shared" si="132"/>
        <v>0</v>
      </c>
      <c r="BF60" s="94">
        <f t="shared" si="132"/>
        <v>0</v>
      </c>
      <c r="BG60" s="94">
        <f t="shared" si="132"/>
        <v>1853.36346</v>
      </c>
      <c r="BH60" s="94">
        <f t="shared" si="132"/>
        <v>2367.7057019999997</v>
      </c>
      <c r="BI60" s="94">
        <f t="shared" si="132"/>
        <v>2882.0479439999995</v>
      </c>
      <c r="BJ60" s="94">
        <f t="shared" si="132"/>
        <v>3396.3901859999996</v>
      </c>
      <c r="BK60" s="94">
        <f t="shared" si="132"/>
        <v>0</v>
      </c>
      <c r="BL60" s="94">
        <f t="shared" si="132"/>
        <v>0</v>
      </c>
      <c r="BM60" s="94">
        <f t="shared" si="132"/>
        <v>0</v>
      </c>
      <c r="BN60" s="94">
        <f t="shared" si="132"/>
        <v>0</v>
      </c>
      <c r="BR60" s="6">
        <v>2200</v>
      </c>
      <c r="BS60" s="7">
        <f t="shared" ref="BS60:BS64" si="133">CY34*0.9</f>
        <v>1104.2621999999999</v>
      </c>
      <c r="BT60" s="7">
        <f t="shared" si="131"/>
        <v>1393.4863499999999</v>
      </c>
      <c r="BU60" s="7">
        <f t="shared" si="131"/>
        <v>1682.7104999999999</v>
      </c>
      <c r="BV60" s="7">
        <f t="shared" si="131"/>
        <v>2031.0926895</v>
      </c>
      <c r="BW60" s="7">
        <f t="shared" si="131"/>
        <v>1561.9649999999999</v>
      </c>
      <c r="BX60" s="7">
        <f t="shared" si="131"/>
        <v>2007.9266571428573</v>
      </c>
      <c r="BY60" s="7">
        <f t="shared" si="131"/>
        <v>2482.0714285714289</v>
      </c>
      <c r="BZ60" s="7">
        <f t="shared" si="131"/>
        <v>2942.1246428571435</v>
      </c>
      <c r="CA60" s="7">
        <f t="shared" si="131"/>
        <v>1814.3352</v>
      </c>
      <c r="CB60" s="7">
        <f t="shared" si="131"/>
        <v>2259.5783142857144</v>
      </c>
      <c r="CC60" s="7">
        <f t="shared" si="131"/>
        <v>2704.8214285714284</v>
      </c>
      <c r="CD60" s="7">
        <f t="shared" si="131"/>
        <v>3150.0645428571424</v>
      </c>
      <c r="CE60" s="7">
        <f t="shared" si="131"/>
        <v>2241.8784000000001</v>
      </c>
      <c r="CF60" s="7">
        <f t="shared" si="131"/>
        <v>2898.1278359999997</v>
      </c>
      <c r="CG60" s="7">
        <f t="shared" si="131"/>
        <v>3440.7251999999994</v>
      </c>
      <c r="CH60" s="7">
        <f t="shared" si="131"/>
        <v>4040.1485999999995</v>
      </c>
      <c r="CI60" s="7">
        <f t="shared" si="131"/>
        <v>2870.7599999999998</v>
      </c>
      <c r="CJ60" s="7">
        <f t="shared" si="131"/>
        <v>3608.6778000000008</v>
      </c>
      <c r="CK60" s="7">
        <f t="shared" si="131"/>
        <v>4346.5956000000015</v>
      </c>
      <c r="CL60" s="7">
        <f t="shared" si="131"/>
        <v>5033.6682660000015</v>
      </c>
      <c r="CM60" s="7">
        <f t="shared" si="131"/>
        <v>2495.9501999999998</v>
      </c>
      <c r="CN60" s="7">
        <f t="shared" si="131"/>
        <v>3198.7801800000002</v>
      </c>
      <c r="CO60" s="7">
        <f t="shared" si="131"/>
        <v>3901.6101600000002</v>
      </c>
      <c r="CP60" s="7">
        <f t="shared" si="131"/>
        <v>4604.4401400000006</v>
      </c>
      <c r="CQ60" s="7">
        <f t="shared" si="131"/>
        <v>3865.4409599999994</v>
      </c>
      <c r="CR60" s="7">
        <f t="shared" si="131"/>
        <v>4942.1998799999992</v>
      </c>
      <c r="CS60" s="7">
        <f t="shared" si="131"/>
        <v>6018.9588000000003</v>
      </c>
      <c r="CT60" s="7">
        <f t="shared" si="131"/>
        <v>6882.8461884000008</v>
      </c>
      <c r="CU60" s="6">
        <v>2200</v>
      </c>
    </row>
    <row r="61" spans="37:99" ht="15.75" thickBot="1" x14ac:dyDescent="0.3">
      <c r="AK61">
        <v>1</v>
      </c>
      <c r="AL61" s="17">
        <v>1500</v>
      </c>
      <c r="AM61" s="92">
        <f>BS28</f>
        <v>847.46699999999998</v>
      </c>
      <c r="AN61" s="92">
        <f t="shared" ref="AN61:BN61" si="134">BT28</f>
        <v>1066.5227499999999</v>
      </c>
      <c r="AO61" s="92">
        <f t="shared" si="134"/>
        <v>1285.5784999999998</v>
      </c>
      <c r="AP61" s="92">
        <f t="shared" si="134"/>
        <v>1549.7732774999999</v>
      </c>
      <c r="AQ61" s="92">
        <f t="shared" si="134"/>
        <v>1197.961</v>
      </c>
      <c r="AR61" s="92">
        <f t="shared" si="134"/>
        <v>1537.029619047619</v>
      </c>
      <c r="AS61" s="92">
        <f t="shared" si="134"/>
        <v>1896.4571428571428</v>
      </c>
      <c r="AT61" s="92">
        <f t="shared" si="134"/>
        <v>2245.7052142857142</v>
      </c>
      <c r="AU61" s="92">
        <f t="shared" si="134"/>
        <v>1389.2956363636363</v>
      </c>
      <c r="AV61" s="92">
        <f t="shared" si="134"/>
        <v>1727.4123896103895</v>
      </c>
      <c r="AW61" s="92">
        <f t="shared" si="134"/>
        <v>2065.5291428571427</v>
      </c>
      <c r="AX61" s="92">
        <f t="shared" si="134"/>
        <v>2403.6458961038961</v>
      </c>
      <c r="AY61" s="92">
        <f t="shared" si="134"/>
        <v>1713.192</v>
      </c>
      <c r="AZ61" s="92">
        <f t="shared" si="134"/>
        <v>2211.47424</v>
      </c>
      <c r="BA61" s="92">
        <f t="shared" si="134"/>
        <v>2623.0320000000002</v>
      </c>
      <c r="BB61" s="92">
        <f t="shared" si="134"/>
        <v>3077.9520000000002</v>
      </c>
      <c r="BC61" s="92">
        <f t="shared" si="134"/>
        <v>2190.6</v>
      </c>
      <c r="BD61" s="92">
        <f t="shared" si="134"/>
        <v>2750.9930000000004</v>
      </c>
      <c r="BE61" s="92">
        <f t="shared" si="134"/>
        <v>3311.3860000000004</v>
      </c>
      <c r="BF61" s="92">
        <f t="shared" si="134"/>
        <v>3833.0612100000003</v>
      </c>
      <c r="BG61" s="92">
        <f t="shared" si="134"/>
        <v>1921.1190000000001</v>
      </c>
      <c r="BH61" s="92">
        <f t="shared" si="134"/>
        <v>2455.6755000000003</v>
      </c>
      <c r="BI61" s="92">
        <f t="shared" si="134"/>
        <v>2990.232</v>
      </c>
      <c r="BJ61" s="92">
        <f t="shared" si="134"/>
        <v>3524.7884999999997</v>
      </c>
      <c r="BK61" s="92">
        <f t="shared" si="134"/>
        <v>2958.6120000000001</v>
      </c>
      <c r="BL61" s="92">
        <f t="shared" si="134"/>
        <v>3776.4479999999999</v>
      </c>
      <c r="BM61" s="92">
        <f t="shared" si="134"/>
        <v>4594.2839999999997</v>
      </c>
      <c r="BN61" s="92">
        <f t="shared" si="134"/>
        <v>5249.7563999999993</v>
      </c>
      <c r="BO61" s="18">
        <v>1500</v>
      </c>
      <c r="BR61" s="6">
        <v>2400</v>
      </c>
      <c r="BS61" s="7">
        <f t="shared" si="133"/>
        <v>1201.8455999999999</v>
      </c>
      <c r="BT61" s="7">
        <f t="shared" si="131"/>
        <v>1517.3765999999998</v>
      </c>
      <c r="BU61" s="7">
        <f t="shared" si="131"/>
        <v>1832.9076</v>
      </c>
      <c r="BV61" s="7">
        <f t="shared" si="131"/>
        <v>2212.8917580000002</v>
      </c>
      <c r="BW61" s="7">
        <f t="shared" si="131"/>
        <v>1700.1935999999998</v>
      </c>
      <c r="BX61" s="7">
        <f t="shared" si="131"/>
        <v>2187.0266571428574</v>
      </c>
      <c r="BY61" s="7">
        <f t="shared" si="131"/>
        <v>2703.5742857142859</v>
      </c>
      <c r="BZ61" s="7">
        <f t="shared" si="131"/>
        <v>3205.2646285714286</v>
      </c>
      <c r="CA61" s="7">
        <f t="shared" si="131"/>
        <v>1975.4692363636364</v>
      </c>
      <c r="CB61" s="7">
        <f t="shared" si="131"/>
        <v>2460.9803610389608</v>
      </c>
      <c r="CC61" s="7">
        <f t="shared" si="131"/>
        <v>2946.4914857142858</v>
      </c>
      <c r="CD61" s="7">
        <f t="shared" si="131"/>
        <v>3432.0026103896107</v>
      </c>
      <c r="CE61" s="7">
        <f t="shared" si="131"/>
        <v>2441.8799999999997</v>
      </c>
      <c r="CF61" s="7">
        <f t="shared" si="131"/>
        <v>3157.4995559999998</v>
      </c>
      <c r="CG61" s="7">
        <f t="shared" si="131"/>
        <v>3749.2955999999995</v>
      </c>
      <c r="CH61" s="7">
        <f t="shared" si="131"/>
        <v>4403.0033999999987</v>
      </c>
      <c r="CI61" s="7">
        <f t="shared" si="131"/>
        <v>3127.68</v>
      </c>
      <c r="CJ61" s="7">
        <f t="shared" si="131"/>
        <v>3932.3304000000003</v>
      </c>
      <c r="CK61" s="7">
        <f t="shared" si="131"/>
        <v>4736.9808000000012</v>
      </c>
      <c r="CL61" s="7">
        <f t="shared" si="131"/>
        <v>5486.2148880000013</v>
      </c>
      <c r="CM61" s="7">
        <f t="shared" si="131"/>
        <v>2715.0767999999998</v>
      </c>
      <c r="CN61" s="7">
        <f t="shared" si="131"/>
        <v>3481.2579599999995</v>
      </c>
      <c r="CO61" s="7">
        <f t="shared" si="131"/>
        <v>4247.4391199999991</v>
      </c>
      <c r="CP61" s="7">
        <f t="shared" si="131"/>
        <v>5013.6202799999992</v>
      </c>
      <c r="CQ61" s="7">
        <f t="shared" si="131"/>
        <v>4209.0667200000007</v>
      </c>
      <c r="CR61" s="7">
        <f t="shared" si="131"/>
        <v>5383.1703600000001</v>
      </c>
      <c r="CS61" s="7">
        <f t="shared" si="131"/>
        <v>6557.2739999999994</v>
      </c>
      <c r="CT61" s="7">
        <f t="shared" si="131"/>
        <v>7499.4363107999989</v>
      </c>
      <c r="CU61" s="6">
        <v>2400</v>
      </c>
    </row>
    <row r="62" spans="37:99" ht="15.75" thickBot="1" x14ac:dyDescent="0.3">
      <c r="AK62">
        <v>2</v>
      </c>
      <c r="AM62" s="93">
        <f>BS54</f>
        <v>847.46699999999998</v>
      </c>
      <c r="AN62" s="93">
        <f t="shared" ref="AN62:BN62" si="135">BT54</f>
        <v>1066.5227499999999</v>
      </c>
      <c r="AO62" s="93">
        <f t="shared" si="135"/>
        <v>1285.5784999999998</v>
      </c>
      <c r="AP62" s="93">
        <f t="shared" si="135"/>
        <v>1549.7732774999999</v>
      </c>
      <c r="AQ62" s="93">
        <f t="shared" si="135"/>
        <v>1197.961</v>
      </c>
      <c r="AR62" s="93">
        <f t="shared" si="135"/>
        <v>1537.029619047619</v>
      </c>
      <c r="AS62" s="93">
        <f t="shared" si="135"/>
        <v>1896.4571428571428</v>
      </c>
      <c r="AT62" s="93">
        <f t="shared" si="135"/>
        <v>2245.7052142857142</v>
      </c>
      <c r="AU62" s="93">
        <f t="shared" si="135"/>
        <v>1389.2956363636363</v>
      </c>
      <c r="AV62" s="93">
        <f t="shared" si="135"/>
        <v>1727.4123896103895</v>
      </c>
      <c r="AW62" s="93">
        <f t="shared" si="135"/>
        <v>2065.5291428571427</v>
      </c>
      <c r="AX62" s="93">
        <f t="shared" si="135"/>
        <v>2403.6458961038961</v>
      </c>
      <c r="AY62" s="93">
        <f t="shared" si="135"/>
        <v>1713.192</v>
      </c>
      <c r="AZ62" s="93">
        <f t="shared" si="135"/>
        <v>2211.47424</v>
      </c>
      <c r="BA62" s="93">
        <f t="shared" si="135"/>
        <v>2623.0320000000002</v>
      </c>
      <c r="BB62" s="93">
        <f t="shared" si="135"/>
        <v>3077.9520000000002</v>
      </c>
      <c r="BC62" s="93">
        <f t="shared" si="135"/>
        <v>2190.6</v>
      </c>
      <c r="BD62" s="93">
        <f t="shared" si="135"/>
        <v>2750.9930000000004</v>
      </c>
      <c r="BE62" s="93">
        <f t="shared" si="135"/>
        <v>3311.3860000000004</v>
      </c>
      <c r="BF62" s="93">
        <f t="shared" si="135"/>
        <v>3833.0612100000003</v>
      </c>
      <c r="BG62" s="93">
        <f t="shared" si="135"/>
        <v>1921.1190000000001</v>
      </c>
      <c r="BH62" s="93">
        <f t="shared" si="135"/>
        <v>2455.6755000000003</v>
      </c>
      <c r="BI62" s="93">
        <f t="shared" si="135"/>
        <v>2990.232</v>
      </c>
      <c r="BJ62" s="93">
        <f t="shared" si="135"/>
        <v>3524.7884999999997</v>
      </c>
      <c r="BK62" s="93">
        <f t="shared" si="135"/>
        <v>2958.6120000000001</v>
      </c>
      <c r="BL62" s="93">
        <f t="shared" si="135"/>
        <v>3776.4479999999999</v>
      </c>
      <c r="BM62" s="93">
        <f t="shared" si="135"/>
        <v>4594.2839999999997</v>
      </c>
      <c r="BN62" s="93">
        <f t="shared" si="135"/>
        <v>5249.7563999999993</v>
      </c>
      <c r="BR62" s="6">
        <v>2600</v>
      </c>
      <c r="BS62" s="7">
        <f t="shared" si="133"/>
        <v>1299.4289999999999</v>
      </c>
      <c r="BT62" s="7">
        <f t="shared" si="131"/>
        <v>1641.2668499999997</v>
      </c>
      <c r="BU62" s="7">
        <f t="shared" si="131"/>
        <v>1983.1046999999999</v>
      </c>
      <c r="BV62" s="7">
        <f t="shared" si="131"/>
        <v>2394.6908265000002</v>
      </c>
      <c r="BW62" s="7">
        <f t="shared" si="131"/>
        <v>1838.4222</v>
      </c>
      <c r="BX62" s="7">
        <f t="shared" si="131"/>
        <v>2366.1266571428573</v>
      </c>
      <c r="BY62" s="7">
        <f t="shared" si="131"/>
        <v>2925.0771428571429</v>
      </c>
      <c r="BZ62" s="7">
        <f t="shared" si="131"/>
        <v>3468.4046142857146</v>
      </c>
      <c r="CA62" s="7">
        <f t="shared" si="131"/>
        <v>2136.6032727272727</v>
      </c>
      <c r="CB62" s="7">
        <f t="shared" si="131"/>
        <v>2662.3824077922081</v>
      </c>
      <c r="CC62" s="7">
        <f t="shared" si="131"/>
        <v>3188.1615428571426</v>
      </c>
      <c r="CD62" s="7">
        <f t="shared" si="131"/>
        <v>3713.9406779220776</v>
      </c>
      <c r="CE62" s="7">
        <f t="shared" si="131"/>
        <v>2641.8815999999997</v>
      </c>
      <c r="CF62" s="7">
        <f t="shared" si="131"/>
        <v>3416.8712759999994</v>
      </c>
      <c r="CG62" s="7">
        <f t="shared" si="131"/>
        <v>4057.866</v>
      </c>
      <c r="CH62" s="7">
        <f t="shared" si="131"/>
        <v>4765.8582000000006</v>
      </c>
      <c r="CI62" s="7">
        <f t="shared" si="131"/>
        <v>3384.6</v>
      </c>
      <c r="CJ62" s="7">
        <f t="shared" si="131"/>
        <v>4255.9830000000011</v>
      </c>
      <c r="CK62" s="7">
        <f t="shared" si="131"/>
        <v>5127.3660000000009</v>
      </c>
      <c r="CL62" s="7">
        <f t="shared" si="131"/>
        <v>5938.7615100000012</v>
      </c>
      <c r="CM62" s="7">
        <f t="shared" si="131"/>
        <v>2934.2033999999999</v>
      </c>
      <c r="CN62" s="7">
        <f t="shared" si="131"/>
        <v>3763.7357399999996</v>
      </c>
      <c r="CO62" s="7">
        <f t="shared" si="131"/>
        <v>4593.2680799999998</v>
      </c>
      <c r="CP62" s="7">
        <f t="shared" si="131"/>
        <v>5422.8004200000005</v>
      </c>
      <c r="CQ62" s="7">
        <f t="shared" si="131"/>
        <v>4552.6924799999997</v>
      </c>
      <c r="CR62" s="7">
        <f t="shared" si="131"/>
        <v>5824.1408399999991</v>
      </c>
      <c r="CS62" s="7">
        <f t="shared" si="131"/>
        <v>7095.5891999999994</v>
      </c>
      <c r="CT62" s="7">
        <f t="shared" si="131"/>
        <v>8116.0264331999997</v>
      </c>
      <c r="CU62" s="6">
        <v>2600</v>
      </c>
    </row>
    <row r="63" spans="37:99" ht="15.75" thickBot="1" x14ac:dyDescent="0.3">
      <c r="AK63">
        <v>3</v>
      </c>
      <c r="AM63" s="93">
        <f>BS80</f>
        <v>847.46699999999998</v>
      </c>
      <c r="AN63" s="93">
        <f t="shared" ref="AN63:BN63" si="136">BT80</f>
        <v>1066.5227499999999</v>
      </c>
      <c r="AO63" s="93">
        <f t="shared" si="136"/>
        <v>1285.5784999999998</v>
      </c>
      <c r="AP63" s="93">
        <f t="shared" si="136"/>
        <v>1549.7732774999999</v>
      </c>
      <c r="AQ63" s="93">
        <f t="shared" si="136"/>
        <v>0</v>
      </c>
      <c r="AR63" s="93">
        <f t="shared" si="136"/>
        <v>0</v>
      </c>
      <c r="AS63" s="93">
        <f t="shared" si="136"/>
        <v>0</v>
      </c>
      <c r="AT63" s="93">
        <f t="shared" si="136"/>
        <v>0</v>
      </c>
      <c r="AU63" s="93">
        <f t="shared" si="136"/>
        <v>1403.1885927272726</v>
      </c>
      <c r="AV63" s="93">
        <f t="shared" si="136"/>
        <v>1744.6865135064934</v>
      </c>
      <c r="AW63" s="93">
        <f t="shared" si="136"/>
        <v>2086.1844342857144</v>
      </c>
      <c r="AX63" s="93">
        <f t="shared" si="136"/>
        <v>2427.6823550649351</v>
      </c>
      <c r="AY63" s="93">
        <f t="shared" si="136"/>
        <v>0</v>
      </c>
      <c r="AZ63" s="93">
        <f t="shared" si="136"/>
        <v>0</v>
      </c>
      <c r="BA63" s="93">
        <f t="shared" si="136"/>
        <v>0</v>
      </c>
      <c r="BB63" s="93">
        <f t="shared" si="136"/>
        <v>0</v>
      </c>
      <c r="BC63" s="93">
        <f t="shared" si="136"/>
        <v>0</v>
      </c>
      <c r="BD63" s="93">
        <f t="shared" si="136"/>
        <v>0</v>
      </c>
      <c r="BE63" s="93">
        <f t="shared" si="136"/>
        <v>0</v>
      </c>
      <c r="BF63" s="93">
        <f t="shared" si="136"/>
        <v>0</v>
      </c>
      <c r="BG63" s="93">
        <f t="shared" si="136"/>
        <v>1978.7525700000001</v>
      </c>
      <c r="BH63" s="93">
        <f t="shared" si="136"/>
        <v>2529.3457650000005</v>
      </c>
      <c r="BI63" s="93">
        <f t="shared" si="136"/>
        <v>3079.93896</v>
      </c>
      <c r="BJ63" s="93">
        <f t="shared" si="136"/>
        <v>3630.5321549999999</v>
      </c>
      <c r="BK63" s="93">
        <f t="shared" si="136"/>
        <v>0</v>
      </c>
      <c r="BL63" s="93">
        <f t="shared" si="136"/>
        <v>0</v>
      </c>
      <c r="BM63" s="93">
        <f t="shared" si="136"/>
        <v>0</v>
      </c>
      <c r="BN63" s="93">
        <f t="shared" si="136"/>
        <v>0</v>
      </c>
      <c r="BR63" s="6">
        <v>2800</v>
      </c>
      <c r="BS63" s="7">
        <f t="shared" si="133"/>
        <v>1397.0123999999996</v>
      </c>
      <c r="BT63" s="7">
        <f t="shared" si="131"/>
        <v>1765.1570999999997</v>
      </c>
      <c r="BU63" s="7">
        <f t="shared" si="131"/>
        <v>2133.3017999999997</v>
      </c>
      <c r="BV63" s="7">
        <f t="shared" si="131"/>
        <v>2576.4898949999997</v>
      </c>
      <c r="BW63" s="7">
        <f t="shared" si="131"/>
        <v>1976.6507999999999</v>
      </c>
      <c r="BX63" s="7">
        <f t="shared" si="131"/>
        <v>2545.2266571428572</v>
      </c>
      <c r="BY63" s="7">
        <f t="shared" si="131"/>
        <v>3146.5800000000004</v>
      </c>
      <c r="BZ63" s="7">
        <f t="shared" si="131"/>
        <v>3731.5446000000002</v>
      </c>
      <c r="CA63" s="7">
        <f t="shared" si="131"/>
        <v>2297.7373090909091</v>
      </c>
      <c r="CB63" s="7">
        <f t="shared" si="131"/>
        <v>2863.7844545454545</v>
      </c>
      <c r="CC63" s="7">
        <f t="shared" si="131"/>
        <v>3429.8316</v>
      </c>
      <c r="CD63" s="7">
        <f t="shared" si="131"/>
        <v>3995.8787454545459</v>
      </c>
      <c r="CE63" s="7">
        <f t="shared" si="131"/>
        <v>2841.8831999999998</v>
      </c>
      <c r="CF63" s="7">
        <f t="shared" si="131"/>
        <v>3676.2429959999995</v>
      </c>
      <c r="CG63" s="7">
        <f t="shared" si="131"/>
        <v>4366.4363999999996</v>
      </c>
      <c r="CH63" s="7">
        <f t="shared" si="131"/>
        <v>5128.7129999999997</v>
      </c>
      <c r="CI63" s="7">
        <f t="shared" si="131"/>
        <v>3641.52</v>
      </c>
      <c r="CJ63" s="7">
        <f t="shared" si="131"/>
        <v>4579.6356000000005</v>
      </c>
      <c r="CK63" s="7">
        <f t="shared" si="131"/>
        <v>5517.7512000000006</v>
      </c>
      <c r="CL63" s="7">
        <f t="shared" si="131"/>
        <v>6391.308132000001</v>
      </c>
      <c r="CM63" s="7">
        <f t="shared" si="131"/>
        <v>3153.3300000000004</v>
      </c>
      <c r="CN63" s="7">
        <f t="shared" si="131"/>
        <v>4046.2135200000002</v>
      </c>
      <c r="CO63" s="7">
        <f t="shared" si="131"/>
        <v>4939.0970399999997</v>
      </c>
      <c r="CP63" s="7">
        <f t="shared" si="131"/>
        <v>5831.9805599999991</v>
      </c>
      <c r="CQ63" s="7">
        <f t="shared" si="131"/>
        <v>4896.3182399999996</v>
      </c>
      <c r="CR63" s="7">
        <f t="shared" si="131"/>
        <v>6265.11132</v>
      </c>
      <c r="CS63" s="7">
        <f t="shared" si="131"/>
        <v>7633.9044000000022</v>
      </c>
      <c r="CT63" s="7">
        <f t="shared" si="131"/>
        <v>8732.6165556000033</v>
      </c>
      <c r="CU63" s="6">
        <v>2800</v>
      </c>
    </row>
    <row r="64" spans="37:99" ht="15.75" thickBot="1" x14ac:dyDescent="0.3">
      <c r="AK64">
        <v>4</v>
      </c>
      <c r="AM64" s="94">
        <f>BS106</f>
        <v>847.46699999999998</v>
      </c>
      <c r="AN64" s="94">
        <f t="shared" ref="AN64:BN64" si="137">BT106</f>
        <v>1066.5227499999999</v>
      </c>
      <c r="AO64" s="94">
        <f t="shared" si="137"/>
        <v>1285.5784999999998</v>
      </c>
      <c r="AP64" s="94">
        <f t="shared" si="137"/>
        <v>1549.7732774999999</v>
      </c>
      <c r="AQ64" s="94">
        <f t="shared" si="137"/>
        <v>0</v>
      </c>
      <c r="AR64" s="94">
        <f t="shared" si="137"/>
        <v>0</v>
      </c>
      <c r="AS64" s="94">
        <f t="shared" si="137"/>
        <v>0</v>
      </c>
      <c r="AT64" s="94">
        <f t="shared" si="137"/>
        <v>0</v>
      </c>
      <c r="AU64" s="94">
        <f t="shared" si="137"/>
        <v>1403.1885927272726</v>
      </c>
      <c r="AV64" s="94">
        <f t="shared" si="137"/>
        <v>1744.6865135064934</v>
      </c>
      <c r="AW64" s="94">
        <f t="shared" si="137"/>
        <v>2086.1844342857144</v>
      </c>
      <c r="AX64" s="94">
        <f t="shared" si="137"/>
        <v>2427.6823550649351</v>
      </c>
      <c r="AY64" s="94">
        <f t="shared" si="137"/>
        <v>0</v>
      </c>
      <c r="AZ64" s="94">
        <f t="shared" si="137"/>
        <v>0</v>
      </c>
      <c r="BA64" s="94">
        <f t="shared" si="137"/>
        <v>0</v>
      </c>
      <c r="BB64" s="94">
        <f t="shared" si="137"/>
        <v>0</v>
      </c>
      <c r="BC64" s="94">
        <f t="shared" si="137"/>
        <v>0</v>
      </c>
      <c r="BD64" s="94">
        <f t="shared" si="137"/>
        <v>0</v>
      </c>
      <c r="BE64" s="94">
        <f t="shared" si="137"/>
        <v>0</v>
      </c>
      <c r="BF64" s="94">
        <f t="shared" si="137"/>
        <v>0</v>
      </c>
      <c r="BG64" s="94">
        <f t="shared" si="137"/>
        <v>1978.7525700000001</v>
      </c>
      <c r="BH64" s="94">
        <f t="shared" si="137"/>
        <v>2529.3457650000005</v>
      </c>
      <c r="BI64" s="94">
        <f t="shared" si="137"/>
        <v>3079.93896</v>
      </c>
      <c r="BJ64" s="94">
        <f t="shared" si="137"/>
        <v>3630.5321549999999</v>
      </c>
      <c r="BK64" s="94">
        <f t="shared" si="137"/>
        <v>0</v>
      </c>
      <c r="BL64" s="94">
        <f t="shared" si="137"/>
        <v>0</v>
      </c>
      <c r="BM64" s="94">
        <f t="shared" si="137"/>
        <v>0</v>
      </c>
      <c r="BN64" s="94">
        <f t="shared" si="137"/>
        <v>0</v>
      </c>
      <c r="BR64" s="6">
        <v>3000</v>
      </c>
      <c r="BS64" s="7">
        <f t="shared" si="133"/>
        <v>1494.5958000000001</v>
      </c>
      <c r="BT64" s="7">
        <f t="shared" si="131"/>
        <v>1889.0473500000001</v>
      </c>
      <c r="BU64" s="7">
        <f t="shared" si="131"/>
        <v>2283.4989</v>
      </c>
      <c r="BV64" s="7">
        <f t="shared" si="131"/>
        <v>2758.2889635000001</v>
      </c>
      <c r="BW64" s="7">
        <f t="shared" si="131"/>
        <v>2114.8794000000003</v>
      </c>
      <c r="BX64" s="7">
        <f t="shared" si="131"/>
        <v>2724.3266571428576</v>
      </c>
      <c r="BY64" s="7">
        <f t="shared" si="131"/>
        <v>3368.0828571428574</v>
      </c>
      <c r="BZ64" s="7">
        <f t="shared" si="131"/>
        <v>3994.6845857142853</v>
      </c>
      <c r="CA64" s="7">
        <f t="shared" si="131"/>
        <v>2458.8713454545455</v>
      </c>
      <c r="CB64" s="7">
        <f t="shared" si="131"/>
        <v>3065.1865012987014</v>
      </c>
      <c r="CC64" s="7">
        <f t="shared" si="131"/>
        <v>3671.5016571428569</v>
      </c>
      <c r="CD64" s="7">
        <f t="shared" si="131"/>
        <v>4277.8168129870128</v>
      </c>
      <c r="CE64" s="7">
        <f t="shared" si="131"/>
        <v>3041.8847999999998</v>
      </c>
      <c r="CF64" s="7">
        <f t="shared" si="131"/>
        <v>3935.614716</v>
      </c>
      <c r="CG64" s="7">
        <f t="shared" si="131"/>
        <v>4675.0068000000001</v>
      </c>
      <c r="CH64" s="7">
        <f t="shared" si="131"/>
        <v>5491.5678000000007</v>
      </c>
      <c r="CI64" s="7">
        <f t="shared" si="131"/>
        <v>3898.4400000000005</v>
      </c>
      <c r="CJ64" s="7">
        <f t="shared" si="131"/>
        <v>4903.2882000000009</v>
      </c>
      <c r="CK64" s="7">
        <f t="shared" si="131"/>
        <v>5908.1364000000012</v>
      </c>
      <c r="CL64" s="7">
        <f t="shared" si="131"/>
        <v>6843.8547540000018</v>
      </c>
      <c r="CM64" s="7">
        <f t="shared" si="131"/>
        <v>3372.4566</v>
      </c>
      <c r="CN64" s="7">
        <f t="shared" si="131"/>
        <v>4328.6913000000004</v>
      </c>
      <c r="CO64" s="7">
        <f t="shared" si="131"/>
        <v>5284.9260000000004</v>
      </c>
      <c r="CP64" s="7">
        <f t="shared" si="131"/>
        <v>6241.1607000000004</v>
      </c>
      <c r="CQ64" s="7">
        <f t="shared" si="131"/>
        <v>5239.9440000000004</v>
      </c>
      <c r="CR64" s="7">
        <f t="shared" si="131"/>
        <v>6706.0817999999999</v>
      </c>
      <c r="CS64" s="7">
        <f t="shared" si="131"/>
        <v>8172.2196000000004</v>
      </c>
      <c r="CT64" s="7">
        <f t="shared" si="131"/>
        <v>9349.2066780000005</v>
      </c>
      <c r="CU64" s="6">
        <v>3000</v>
      </c>
    </row>
    <row r="65" spans="37:99" ht="15.75" thickBot="1" x14ac:dyDescent="0.3">
      <c r="AK65">
        <v>1</v>
      </c>
      <c r="AL65" s="17">
        <v>1600</v>
      </c>
      <c r="AM65" s="92">
        <f>BS29</f>
        <v>901.68000000000006</v>
      </c>
      <c r="AN65" s="92">
        <f t="shared" ref="AN65:BN65" si="138">BT29</f>
        <v>1135.3506666666667</v>
      </c>
      <c r="AO65" s="92">
        <f t="shared" si="138"/>
        <v>1369.0213333333331</v>
      </c>
      <c r="AP65" s="92">
        <f t="shared" si="138"/>
        <v>1650.7727599999996</v>
      </c>
      <c r="AQ65" s="92">
        <f t="shared" si="138"/>
        <v>1274.7546666666665</v>
      </c>
      <c r="AR65" s="92">
        <f t="shared" si="138"/>
        <v>1636.029619047619</v>
      </c>
      <c r="AS65" s="92">
        <f t="shared" si="138"/>
        <v>2019.5142857142857</v>
      </c>
      <c r="AT65" s="92">
        <f t="shared" si="138"/>
        <v>2391.8940952380954</v>
      </c>
      <c r="AU65" s="92">
        <f t="shared" si="138"/>
        <v>1478.8145454545454</v>
      </c>
      <c r="AV65" s="92">
        <f t="shared" si="138"/>
        <v>1839.3024155844155</v>
      </c>
      <c r="AW65" s="92">
        <f t="shared" si="138"/>
        <v>2199.7902857142858</v>
      </c>
      <c r="AX65" s="92">
        <f t="shared" si="138"/>
        <v>2560.2781558441561</v>
      </c>
      <c r="AY65" s="92">
        <f t="shared" si="138"/>
        <v>1824.3039999999999</v>
      </c>
      <c r="AZ65" s="92">
        <f t="shared" si="138"/>
        <v>2355.5696400000002</v>
      </c>
      <c r="BA65" s="92">
        <f t="shared" si="138"/>
        <v>2794.46</v>
      </c>
      <c r="BB65" s="92">
        <f t="shared" si="138"/>
        <v>3279.538</v>
      </c>
      <c r="BC65" s="92">
        <f t="shared" si="138"/>
        <v>2333.3333333333335</v>
      </c>
      <c r="BD65" s="92">
        <f t="shared" si="138"/>
        <v>2930.8</v>
      </c>
      <c r="BE65" s="92">
        <f t="shared" si="138"/>
        <v>3528.2666666666669</v>
      </c>
      <c r="BF65" s="92">
        <f t="shared" si="138"/>
        <v>4084.4760000000001</v>
      </c>
      <c r="BG65" s="92">
        <f t="shared" si="138"/>
        <v>2042.856</v>
      </c>
      <c r="BH65" s="92">
        <f t="shared" si="138"/>
        <v>2612.6075999999998</v>
      </c>
      <c r="BI65" s="92">
        <f t="shared" si="138"/>
        <v>3182.3591999999994</v>
      </c>
      <c r="BJ65" s="92">
        <f t="shared" si="138"/>
        <v>3752.110799999999</v>
      </c>
      <c r="BK65" s="92">
        <f t="shared" si="138"/>
        <v>3149.5151999999998</v>
      </c>
      <c r="BL65" s="92">
        <f t="shared" si="138"/>
        <v>4021.4315999999999</v>
      </c>
      <c r="BM65" s="92">
        <f t="shared" si="138"/>
        <v>4893.348</v>
      </c>
      <c r="BN65" s="92">
        <f t="shared" si="138"/>
        <v>5592.3064679999998</v>
      </c>
      <c r="BO65" s="18">
        <v>1600</v>
      </c>
    </row>
    <row r="66" spans="37:99" ht="15.75" thickBot="1" x14ac:dyDescent="0.3">
      <c r="AK66">
        <v>2</v>
      </c>
      <c r="AM66" s="93">
        <f>BS55</f>
        <v>856.596</v>
      </c>
      <c r="AN66" s="93">
        <f t="shared" ref="AN66:BN66" si="139">BT55</f>
        <v>1078.5831333333333</v>
      </c>
      <c r="AO66" s="93">
        <f t="shared" si="139"/>
        <v>1300.5702666666664</v>
      </c>
      <c r="AP66" s="93">
        <f t="shared" si="139"/>
        <v>1568.2341219999996</v>
      </c>
      <c r="AQ66" s="93">
        <f t="shared" si="139"/>
        <v>1211.0169333333331</v>
      </c>
      <c r="AR66" s="93">
        <f t="shared" si="139"/>
        <v>1554.2281380952379</v>
      </c>
      <c r="AS66" s="93">
        <f t="shared" si="139"/>
        <v>1918.5385714285715</v>
      </c>
      <c r="AT66" s="93">
        <f t="shared" si="139"/>
        <v>2272.2993904761906</v>
      </c>
      <c r="AU66" s="93">
        <f t="shared" si="139"/>
        <v>1404.873818181818</v>
      </c>
      <c r="AV66" s="93">
        <f t="shared" si="139"/>
        <v>1747.3372948051947</v>
      </c>
      <c r="AW66" s="93">
        <f t="shared" si="139"/>
        <v>2089.8007714285714</v>
      </c>
      <c r="AX66" s="93">
        <f t="shared" si="139"/>
        <v>2432.264248051948</v>
      </c>
      <c r="AY66" s="93">
        <f t="shared" si="139"/>
        <v>1733.0887999999998</v>
      </c>
      <c r="AZ66" s="93">
        <f t="shared" si="139"/>
        <v>2237.791158</v>
      </c>
      <c r="BA66" s="93">
        <f t="shared" si="139"/>
        <v>2654.7370000000001</v>
      </c>
      <c r="BB66" s="93">
        <f t="shared" si="139"/>
        <v>3115.5610999999999</v>
      </c>
      <c r="BC66" s="93">
        <f t="shared" si="139"/>
        <v>2216.6666666666665</v>
      </c>
      <c r="BD66" s="93">
        <f t="shared" si="139"/>
        <v>2784.26</v>
      </c>
      <c r="BE66" s="93">
        <f t="shared" si="139"/>
        <v>3351.8533333333335</v>
      </c>
      <c r="BF66" s="93">
        <f t="shared" si="139"/>
        <v>3880.2521999999999</v>
      </c>
      <c r="BG66" s="93">
        <f t="shared" si="139"/>
        <v>1940.7131999999999</v>
      </c>
      <c r="BH66" s="93">
        <f t="shared" si="139"/>
        <v>2481.9772199999998</v>
      </c>
      <c r="BI66" s="93">
        <f t="shared" si="139"/>
        <v>3023.2412399999994</v>
      </c>
      <c r="BJ66" s="93">
        <f t="shared" si="139"/>
        <v>3564.505259999999</v>
      </c>
      <c r="BK66" s="93">
        <f t="shared" si="139"/>
        <v>2992.0394399999996</v>
      </c>
      <c r="BL66" s="93">
        <f t="shared" si="139"/>
        <v>3820.3600199999996</v>
      </c>
      <c r="BM66" s="93">
        <f t="shared" si="139"/>
        <v>4648.6805999999997</v>
      </c>
      <c r="BN66" s="93">
        <f t="shared" si="139"/>
        <v>5312.6911445999995</v>
      </c>
      <c r="CB66" t="s">
        <v>30</v>
      </c>
    </row>
    <row r="67" spans="37:99" ht="15.75" thickBot="1" x14ac:dyDescent="0.3">
      <c r="AK67">
        <v>3</v>
      </c>
      <c r="AM67" s="93">
        <f>BS81</f>
        <v>901.68000000000006</v>
      </c>
      <c r="AN67" s="93">
        <f t="shared" ref="AN67:BN67" si="140">BT81</f>
        <v>1135.3506666666667</v>
      </c>
      <c r="AO67" s="93">
        <f t="shared" si="140"/>
        <v>1369.0213333333331</v>
      </c>
      <c r="AP67" s="93">
        <f t="shared" si="140"/>
        <v>1650.7727599999996</v>
      </c>
      <c r="AQ67" s="93">
        <f t="shared" si="140"/>
        <v>0</v>
      </c>
      <c r="AR67" s="93">
        <f t="shared" si="140"/>
        <v>0</v>
      </c>
      <c r="AS67" s="93">
        <f t="shared" si="140"/>
        <v>0</v>
      </c>
      <c r="AT67" s="93">
        <f t="shared" si="140"/>
        <v>0</v>
      </c>
      <c r="AU67" s="93">
        <f t="shared" si="140"/>
        <v>1493.6026909090908</v>
      </c>
      <c r="AV67" s="93">
        <f t="shared" si="140"/>
        <v>1857.6954397402596</v>
      </c>
      <c r="AW67" s="93">
        <f t="shared" si="140"/>
        <v>2221.7881885714287</v>
      </c>
      <c r="AX67" s="93">
        <f t="shared" si="140"/>
        <v>2585.8809374025977</v>
      </c>
      <c r="AY67" s="93">
        <f t="shared" si="140"/>
        <v>0</v>
      </c>
      <c r="AZ67" s="93">
        <f t="shared" si="140"/>
        <v>0</v>
      </c>
      <c r="BA67" s="93">
        <f t="shared" si="140"/>
        <v>0</v>
      </c>
      <c r="BB67" s="93">
        <f t="shared" si="140"/>
        <v>0</v>
      </c>
      <c r="BC67" s="93">
        <f t="shared" si="140"/>
        <v>0</v>
      </c>
      <c r="BD67" s="93">
        <f t="shared" si="140"/>
        <v>0</v>
      </c>
      <c r="BE67" s="93">
        <f t="shared" si="140"/>
        <v>0</v>
      </c>
      <c r="BF67" s="93">
        <f t="shared" si="140"/>
        <v>0</v>
      </c>
      <c r="BG67" s="93">
        <f t="shared" si="140"/>
        <v>2104.1416800000002</v>
      </c>
      <c r="BH67" s="93">
        <f t="shared" si="140"/>
        <v>2690.9858279999999</v>
      </c>
      <c r="BI67" s="93">
        <f t="shared" si="140"/>
        <v>3277.8299759999995</v>
      </c>
      <c r="BJ67" s="93">
        <f t="shared" si="140"/>
        <v>3864.6741239999992</v>
      </c>
      <c r="BK67" s="93">
        <f t="shared" si="140"/>
        <v>0</v>
      </c>
      <c r="BL67" s="93">
        <f t="shared" si="140"/>
        <v>0</v>
      </c>
      <c r="BM67" s="93">
        <f t="shared" si="140"/>
        <v>0</v>
      </c>
      <c r="BN67" s="93">
        <f t="shared" si="140"/>
        <v>0</v>
      </c>
      <c r="BR67" s="31"/>
      <c r="BS67" s="115" t="s">
        <v>14</v>
      </c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7"/>
      <c r="CU67" s="118" t="s">
        <v>13</v>
      </c>
    </row>
    <row r="68" spans="37:99" ht="15.75" thickBot="1" x14ac:dyDescent="0.3">
      <c r="AK68">
        <v>4</v>
      </c>
      <c r="AM68" s="94">
        <f>BS107</f>
        <v>856.596</v>
      </c>
      <c r="AN68" s="94">
        <f t="shared" ref="AN68:BN68" si="141">BT107</f>
        <v>1078.5831333333333</v>
      </c>
      <c r="AO68" s="94">
        <f t="shared" si="141"/>
        <v>1300.5702666666664</v>
      </c>
      <c r="AP68" s="94">
        <f t="shared" si="141"/>
        <v>1568.2341219999996</v>
      </c>
      <c r="AQ68" s="94">
        <f t="shared" si="141"/>
        <v>0</v>
      </c>
      <c r="AR68" s="94">
        <f t="shared" si="141"/>
        <v>0</v>
      </c>
      <c r="AS68" s="94">
        <f t="shared" si="141"/>
        <v>0</v>
      </c>
      <c r="AT68" s="94">
        <f t="shared" si="141"/>
        <v>0</v>
      </c>
      <c r="AU68" s="94">
        <f t="shared" si="141"/>
        <v>1418.9225563636362</v>
      </c>
      <c r="AV68" s="94">
        <f t="shared" si="141"/>
        <v>1764.8106677532467</v>
      </c>
      <c r="AW68" s="94">
        <f t="shared" si="141"/>
        <v>2110.6987791428573</v>
      </c>
      <c r="AX68" s="94">
        <f t="shared" si="141"/>
        <v>2456.5868905324678</v>
      </c>
      <c r="AY68" s="94">
        <f t="shared" si="141"/>
        <v>0</v>
      </c>
      <c r="AZ68" s="94">
        <f t="shared" si="141"/>
        <v>0</v>
      </c>
      <c r="BA68" s="94">
        <f t="shared" si="141"/>
        <v>0</v>
      </c>
      <c r="BB68" s="94">
        <f t="shared" si="141"/>
        <v>0</v>
      </c>
      <c r="BC68" s="94">
        <f t="shared" si="141"/>
        <v>0</v>
      </c>
      <c r="BD68" s="94">
        <f t="shared" si="141"/>
        <v>0</v>
      </c>
      <c r="BE68" s="94">
        <f t="shared" si="141"/>
        <v>0</v>
      </c>
      <c r="BF68" s="94">
        <f t="shared" si="141"/>
        <v>0</v>
      </c>
      <c r="BG68" s="94">
        <f t="shared" si="141"/>
        <v>1998.9345960000001</v>
      </c>
      <c r="BH68" s="94">
        <f t="shared" si="141"/>
        <v>2556.4365365999997</v>
      </c>
      <c r="BI68" s="94">
        <f t="shared" si="141"/>
        <v>3113.9384771999994</v>
      </c>
      <c r="BJ68" s="94">
        <f t="shared" si="141"/>
        <v>3671.4404177999991</v>
      </c>
      <c r="BK68" s="94">
        <f t="shared" si="141"/>
        <v>0</v>
      </c>
      <c r="BL68" s="94">
        <f t="shared" si="141"/>
        <v>0</v>
      </c>
      <c r="BM68" s="94">
        <f t="shared" si="141"/>
        <v>0</v>
      </c>
      <c r="BN68" s="94">
        <f t="shared" si="141"/>
        <v>0</v>
      </c>
      <c r="BR68" s="32" t="s">
        <v>22</v>
      </c>
      <c r="BS68" s="4">
        <v>300</v>
      </c>
      <c r="BT68" s="4">
        <v>400</v>
      </c>
      <c r="BU68" s="5">
        <v>500</v>
      </c>
      <c r="BV68" s="5">
        <v>600</v>
      </c>
      <c r="BW68" s="4">
        <v>300</v>
      </c>
      <c r="BX68" s="4">
        <v>400</v>
      </c>
      <c r="BY68" s="5">
        <v>500</v>
      </c>
      <c r="BZ68" s="5">
        <v>600</v>
      </c>
      <c r="CA68" s="4">
        <v>300</v>
      </c>
      <c r="CB68" s="4">
        <v>400</v>
      </c>
      <c r="CC68" s="5">
        <v>500</v>
      </c>
      <c r="CD68" s="5">
        <v>600</v>
      </c>
      <c r="CE68" s="4">
        <v>300</v>
      </c>
      <c r="CF68" s="4">
        <v>400</v>
      </c>
      <c r="CG68" s="5">
        <v>500</v>
      </c>
      <c r="CH68" s="5">
        <v>600</v>
      </c>
      <c r="CI68" s="4">
        <v>300</v>
      </c>
      <c r="CJ68" s="4">
        <v>400</v>
      </c>
      <c r="CK68" s="5">
        <v>500</v>
      </c>
      <c r="CL68" s="5">
        <v>600</v>
      </c>
      <c r="CM68" s="4">
        <v>300</v>
      </c>
      <c r="CN68" s="4">
        <v>400</v>
      </c>
      <c r="CO68" s="5">
        <v>500</v>
      </c>
      <c r="CP68" s="5">
        <v>600</v>
      </c>
      <c r="CQ68" s="4">
        <v>300</v>
      </c>
      <c r="CR68" s="4">
        <v>400</v>
      </c>
      <c r="CS68" s="5">
        <v>500</v>
      </c>
      <c r="CT68" s="5">
        <v>600</v>
      </c>
      <c r="CU68" s="118"/>
    </row>
    <row r="69" spans="37:99" ht="15.75" thickBot="1" x14ac:dyDescent="0.3">
      <c r="AK69">
        <v>1</v>
      </c>
      <c r="AL69" s="17">
        <v>1700</v>
      </c>
      <c r="AM69" s="92">
        <f>BS30</f>
        <v>955.89300000000003</v>
      </c>
      <c r="AN69" s="92">
        <f t="shared" ref="AN69:BN69" si="142">BT30</f>
        <v>1204.1785833333333</v>
      </c>
      <c r="AO69" s="92">
        <f t="shared" si="142"/>
        <v>1452.4641666666664</v>
      </c>
      <c r="AP69" s="92">
        <f t="shared" si="142"/>
        <v>1751.7722424999995</v>
      </c>
      <c r="AQ69" s="92">
        <f t="shared" si="142"/>
        <v>1351.5483333333332</v>
      </c>
      <c r="AR69" s="92">
        <f t="shared" si="142"/>
        <v>1735.029619047619</v>
      </c>
      <c r="AS69" s="92">
        <f t="shared" si="142"/>
        <v>2142.5714285714284</v>
      </c>
      <c r="AT69" s="92">
        <f t="shared" si="142"/>
        <v>2538.0829761904761</v>
      </c>
      <c r="AU69" s="92">
        <f t="shared" si="142"/>
        <v>1568.3334545454545</v>
      </c>
      <c r="AV69" s="92">
        <f t="shared" si="142"/>
        <v>1951.1924415584415</v>
      </c>
      <c r="AW69" s="92">
        <f t="shared" si="142"/>
        <v>2334.0514285714285</v>
      </c>
      <c r="AX69" s="92">
        <f t="shared" si="142"/>
        <v>2716.9104155844152</v>
      </c>
      <c r="AY69" s="92">
        <f t="shared" si="142"/>
        <v>1935.4159999999999</v>
      </c>
      <c r="AZ69" s="92">
        <f t="shared" si="142"/>
        <v>2499.6650399999999</v>
      </c>
      <c r="BA69" s="92">
        <f t="shared" si="142"/>
        <v>2965.8879999999999</v>
      </c>
      <c r="BB69" s="92">
        <f t="shared" si="142"/>
        <v>3481.1239999999998</v>
      </c>
      <c r="BC69" s="92">
        <f t="shared" si="142"/>
        <v>2476.0666666666666</v>
      </c>
      <c r="BD69" s="92">
        <f t="shared" si="142"/>
        <v>3110.607</v>
      </c>
      <c r="BE69" s="92">
        <f t="shared" si="142"/>
        <v>3745.1473333333338</v>
      </c>
      <c r="BF69" s="92">
        <f t="shared" si="142"/>
        <v>4335.8907900000013</v>
      </c>
      <c r="BG69" s="92">
        <f t="shared" si="142"/>
        <v>2164.5930000000003</v>
      </c>
      <c r="BH69" s="92">
        <f t="shared" si="142"/>
        <v>2769.5397000000003</v>
      </c>
      <c r="BI69" s="92">
        <f t="shared" si="142"/>
        <v>3374.4863999999998</v>
      </c>
      <c r="BJ69" s="92">
        <f t="shared" si="142"/>
        <v>3979.4330999999993</v>
      </c>
      <c r="BK69" s="92">
        <f t="shared" si="142"/>
        <v>3340.4183999999996</v>
      </c>
      <c r="BL69" s="92">
        <f t="shared" si="142"/>
        <v>4266.4151999999995</v>
      </c>
      <c r="BM69" s="92">
        <f t="shared" si="142"/>
        <v>5192.4119999999994</v>
      </c>
      <c r="BN69" s="92">
        <f t="shared" si="142"/>
        <v>5934.8565359999993</v>
      </c>
      <c r="BO69" s="18">
        <v>1700</v>
      </c>
      <c r="BR69" s="6">
        <v>400</v>
      </c>
      <c r="BS69" s="7">
        <f>CY17</f>
        <v>251.124</v>
      </c>
      <c r="BT69" s="7">
        <f t="shared" ref="BT69:BV78" si="143">CZ17</f>
        <v>309.41566666666665</v>
      </c>
      <c r="BU69" s="7">
        <f t="shared" si="143"/>
        <v>367.70733333333334</v>
      </c>
      <c r="BV69" s="7">
        <f t="shared" si="143"/>
        <v>438.77897000000002</v>
      </c>
      <c r="BW69" s="91"/>
      <c r="BX69" s="91"/>
      <c r="BY69" s="91"/>
      <c r="BZ69" s="91"/>
      <c r="CA69" s="7">
        <f>DG17*1.01</f>
        <v>408.63351272727277</v>
      </c>
      <c r="CB69" s="7">
        <f t="shared" ref="CB69:CD69" si="144">DH17*1.01</f>
        <v>501.58832493506503</v>
      </c>
      <c r="CC69" s="7">
        <f t="shared" si="144"/>
        <v>594.54313714285718</v>
      </c>
      <c r="CD69" s="7">
        <f t="shared" si="144"/>
        <v>687.49794935064949</v>
      </c>
      <c r="CE69" s="7"/>
      <c r="CF69" s="7"/>
      <c r="CG69" s="7"/>
      <c r="CH69" s="7"/>
      <c r="CI69" s="7"/>
      <c r="CJ69" s="7"/>
      <c r="CK69" s="7"/>
      <c r="CL69" s="7"/>
      <c r="CM69" s="7">
        <f>DS17*1.03</f>
        <v>599.47236000000009</v>
      </c>
      <c r="CN69" s="7">
        <f t="shared" ref="CN69:CP84" si="145">DT17*1.03</f>
        <v>751.30507200000011</v>
      </c>
      <c r="CO69" s="7">
        <f t="shared" si="145"/>
        <v>903.13778400000001</v>
      </c>
      <c r="CP69" s="7">
        <f t="shared" si="145"/>
        <v>1054.9704959999999</v>
      </c>
      <c r="CQ69" s="7"/>
      <c r="CR69" s="7"/>
      <c r="CS69" s="7"/>
      <c r="CT69" s="7"/>
      <c r="CU69" s="6">
        <v>400</v>
      </c>
    </row>
    <row r="70" spans="37:99" ht="15.75" thickBot="1" x14ac:dyDescent="0.3">
      <c r="AK70">
        <v>2</v>
      </c>
      <c r="AM70" s="93">
        <f>BS56</f>
        <v>908.09834999999998</v>
      </c>
      <c r="AN70" s="93">
        <f t="shared" ref="AN70:BN70" si="146">BT56</f>
        <v>1143.9696541666667</v>
      </c>
      <c r="AO70" s="93">
        <f t="shared" si="146"/>
        <v>1379.840958333333</v>
      </c>
      <c r="AP70" s="93">
        <f t="shared" si="146"/>
        <v>1664.1836303749994</v>
      </c>
      <c r="AQ70" s="93">
        <f t="shared" si="146"/>
        <v>1283.9709166666664</v>
      </c>
      <c r="AR70" s="93">
        <f t="shared" si="146"/>
        <v>1648.2781380952381</v>
      </c>
      <c r="AS70" s="93">
        <f t="shared" si="146"/>
        <v>2035.4428571428568</v>
      </c>
      <c r="AT70" s="93">
        <f t="shared" si="146"/>
        <v>2411.178827380952</v>
      </c>
      <c r="AU70" s="93">
        <f t="shared" si="146"/>
        <v>1489.9167818181818</v>
      </c>
      <c r="AV70" s="93">
        <f t="shared" si="146"/>
        <v>1853.6328194805194</v>
      </c>
      <c r="AW70" s="93">
        <f t="shared" si="146"/>
        <v>2217.348857142857</v>
      </c>
      <c r="AX70" s="93">
        <f t="shared" si="146"/>
        <v>2581.0648948051944</v>
      </c>
      <c r="AY70" s="93">
        <f t="shared" si="146"/>
        <v>1838.6451999999999</v>
      </c>
      <c r="AZ70" s="93">
        <f t="shared" si="146"/>
        <v>2374.6817879999999</v>
      </c>
      <c r="BA70" s="93">
        <f t="shared" si="146"/>
        <v>2817.5935999999997</v>
      </c>
      <c r="BB70" s="93">
        <f t="shared" si="146"/>
        <v>3307.0677999999998</v>
      </c>
      <c r="BC70" s="93">
        <f t="shared" si="146"/>
        <v>2352.2633333333333</v>
      </c>
      <c r="BD70" s="93">
        <f t="shared" si="146"/>
        <v>2955.07665</v>
      </c>
      <c r="BE70" s="93">
        <f t="shared" si="146"/>
        <v>3557.8899666666671</v>
      </c>
      <c r="BF70" s="93">
        <f t="shared" si="146"/>
        <v>4119.0962505000007</v>
      </c>
      <c r="BG70" s="93">
        <f t="shared" si="146"/>
        <v>2056.3633500000001</v>
      </c>
      <c r="BH70" s="93">
        <f t="shared" si="146"/>
        <v>2631.062715</v>
      </c>
      <c r="BI70" s="93">
        <f t="shared" si="146"/>
        <v>3205.7620799999995</v>
      </c>
      <c r="BJ70" s="93">
        <f t="shared" si="146"/>
        <v>3780.461444999999</v>
      </c>
      <c r="BK70" s="93">
        <f t="shared" si="146"/>
        <v>3173.3974799999996</v>
      </c>
      <c r="BL70" s="93">
        <f t="shared" si="146"/>
        <v>4053.0944399999994</v>
      </c>
      <c r="BM70" s="93">
        <f t="shared" si="146"/>
        <v>4932.7913999999992</v>
      </c>
      <c r="BN70" s="93">
        <f t="shared" si="146"/>
        <v>5638.113709199999</v>
      </c>
      <c r="BR70" s="6">
        <v>500</v>
      </c>
      <c r="BS70" s="7">
        <f t="shared" ref="BS70:BS90" si="147">CY18</f>
        <v>305.33700000000005</v>
      </c>
      <c r="BT70" s="7">
        <f t="shared" si="143"/>
        <v>378.24358333333339</v>
      </c>
      <c r="BU70" s="7">
        <f t="shared" si="143"/>
        <v>451.15016666666668</v>
      </c>
      <c r="BV70" s="7">
        <f t="shared" si="143"/>
        <v>539.77845249999996</v>
      </c>
      <c r="BW70" s="91"/>
      <c r="BX70" s="91"/>
      <c r="BY70" s="91"/>
      <c r="BZ70" s="91"/>
      <c r="CA70" s="7">
        <f t="shared" ref="CA70:CA90" si="148">DG18*1.01</f>
        <v>499.04761090909096</v>
      </c>
      <c r="CB70" s="7">
        <f t="shared" ref="CB70:CB90" si="149">DH18*1.01</f>
        <v>614.59725116883124</v>
      </c>
      <c r="CC70" s="7">
        <f t="shared" ref="CC70:CC90" si="150">DI18*1.01</f>
        <v>730.14689142857139</v>
      </c>
      <c r="CD70" s="7">
        <f t="shared" ref="CD70:CD90" si="151">DJ18*1.01</f>
        <v>845.69653168831167</v>
      </c>
      <c r="CE70" s="7"/>
      <c r="CF70" s="7"/>
      <c r="CG70" s="7"/>
      <c r="CH70" s="7"/>
      <c r="CI70" s="7"/>
      <c r="CJ70" s="7"/>
      <c r="CK70" s="7"/>
      <c r="CL70" s="7"/>
      <c r="CM70" s="7">
        <f t="shared" ref="CM70:CM90" si="152">DS18*1.03</f>
        <v>724.86147000000005</v>
      </c>
      <c r="CN70" s="7">
        <f t="shared" si="145"/>
        <v>912.94513500000005</v>
      </c>
      <c r="CO70" s="7">
        <f t="shared" si="145"/>
        <v>1101.0288</v>
      </c>
      <c r="CP70" s="7">
        <f t="shared" si="145"/>
        <v>1289.1124650000002</v>
      </c>
      <c r="CQ70" s="7"/>
      <c r="CR70" s="7"/>
      <c r="CS70" s="7"/>
      <c r="CT70" s="7"/>
      <c r="CU70" s="6">
        <v>500</v>
      </c>
    </row>
    <row r="71" spans="37:99" ht="15.75" thickBot="1" x14ac:dyDescent="0.3">
      <c r="AK71">
        <v>3</v>
      </c>
      <c r="AM71" s="93">
        <f>BS82</f>
        <v>955.89300000000003</v>
      </c>
      <c r="AN71" s="93">
        <f t="shared" ref="AN71:BN71" si="153">BT82</f>
        <v>1204.1785833333333</v>
      </c>
      <c r="AO71" s="93">
        <f t="shared" si="153"/>
        <v>1452.4641666666664</v>
      </c>
      <c r="AP71" s="93">
        <f t="shared" si="153"/>
        <v>1751.7722424999995</v>
      </c>
      <c r="AQ71" s="93">
        <f t="shared" si="153"/>
        <v>0</v>
      </c>
      <c r="AR71" s="93">
        <f t="shared" si="153"/>
        <v>0</v>
      </c>
      <c r="AS71" s="93">
        <f t="shared" si="153"/>
        <v>0</v>
      </c>
      <c r="AT71" s="93">
        <f t="shared" si="153"/>
        <v>0</v>
      </c>
      <c r="AU71" s="93">
        <f t="shared" si="153"/>
        <v>1584.016789090909</v>
      </c>
      <c r="AV71" s="93">
        <f t="shared" si="153"/>
        <v>1970.7043659740259</v>
      </c>
      <c r="AW71" s="93">
        <f t="shared" si="153"/>
        <v>2357.3919428571426</v>
      </c>
      <c r="AX71" s="93">
        <f t="shared" si="153"/>
        <v>2744.0795197402595</v>
      </c>
      <c r="AY71" s="93">
        <f t="shared" si="153"/>
        <v>0</v>
      </c>
      <c r="AZ71" s="93">
        <f t="shared" si="153"/>
        <v>0</v>
      </c>
      <c r="BA71" s="93">
        <f t="shared" si="153"/>
        <v>0</v>
      </c>
      <c r="BB71" s="93">
        <f t="shared" si="153"/>
        <v>0</v>
      </c>
      <c r="BC71" s="93">
        <f t="shared" si="153"/>
        <v>0</v>
      </c>
      <c r="BD71" s="93">
        <f t="shared" si="153"/>
        <v>0</v>
      </c>
      <c r="BE71" s="93">
        <f t="shared" si="153"/>
        <v>0</v>
      </c>
      <c r="BF71" s="93">
        <f t="shared" si="153"/>
        <v>0</v>
      </c>
      <c r="BG71" s="93">
        <f t="shared" si="153"/>
        <v>2229.5307900000003</v>
      </c>
      <c r="BH71" s="93">
        <f t="shared" si="153"/>
        <v>2852.6258910000001</v>
      </c>
      <c r="BI71" s="93">
        <f t="shared" si="153"/>
        <v>3475.720992</v>
      </c>
      <c r="BJ71" s="93">
        <f t="shared" si="153"/>
        <v>4098.8160929999995</v>
      </c>
      <c r="BK71" s="93">
        <f t="shared" si="153"/>
        <v>0</v>
      </c>
      <c r="BL71" s="93">
        <f t="shared" si="153"/>
        <v>0</v>
      </c>
      <c r="BM71" s="93">
        <f t="shared" si="153"/>
        <v>0</v>
      </c>
      <c r="BN71" s="93">
        <f t="shared" si="153"/>
        <v>0</v>
      </c>
      <c r="BR71" s="6">
        <v>600</v>
      </c>
      <c r="BS71" s="7">
        <f t="shared" si="147"/>
        <v>359.55</v>
      </c>
      <c r="BT71" s="7">
        <f t="shared" si="143"/>
        <v>447.07150000000001</v>
      </c>
      <c r="BU71" s="7">
        <f t="shared" si="143"/>
        <v>534.59299999999996</v>
      </c>
      <c r="BV71" s="7">
        <f t="shared" si="143"/>
        <v>640.77793499999996</v>
      </c>
      <c r="BW71" s="91"/>
      <c r="BX71" s="91"/>
      <c r="BY71" s="91"/>
      <c r="BZ71" s="91"/>
      <c r="CA71" s="7">
        <f t="shared" si="148"/>
        <v>589.46170909090927</v>
      </c>
      <c r="CB71" s="7">
        <f t="shared" si="149"/>
        <v>727.6061774025975</v>
      </c>
      <c r="CC71" s="7">
        <f t="shared" si="150"/>
        <v>865.75064571428572</v>
      </c>
      <c r="CD71" s="7">
        <f t="shared" si="151"/>
        <v>1003.8951140259741</v>
      </c>
      <c r="CE71" s="7"/>
      <c r="CF71" s="7"/>
      <c r="CG71" s="7"/>
      <c r="CH71" s="7"/>
      <c r="CI71" s="7"/>
      <c r="CJ71" s="7"/>
      <c r="CK71" s="7"/>
      <c r="CL71" s="7"/>
      <c r="CM71" s="7">
        <f t="shared" si="152"/>
        <v>850.25058000000013</v>
      </c>
      <c r="CN71" s="7">
        <f t="shared" si="145"/>
        <v>1074.585198</v>
      </c>
      <c r="CO71" s="7">
        <f t="shared" si="145"/>
        <v>1298.9198160000001</v>
      </c>
      <c r="CP71" s="7">
        <f t="shared" si="145"/>
        <v>1523.2544339999999</v>
      </c>
      <c r="CQ71" s="7"/>
      <c r="CR71" s="7"/>
      <c r="CS71" s="7"/>
      <c r="CT71" s="7"/>
      <c r="CU71" s="6">
        <v>600</v>
      </c>
    </row>
    <row r="72" spans="37:99" ht="15.75" thickBot="1" x14ac:dyDescent="0.3">
      <c r="AK72">
        <v>4</v>
      </c>
      <c r="AM72" s="94">
        <f>BS108</f>
        <v>908.09834999999998</v>
      </c>
      <c r="AN72" s="94">
        <f t="shared" ref="AN72:BN72" si="154">BT108</f>
        <v>1143.9696541666667</v>
      </c>
      <c r="AO72" s="94">
        <f t="shared" si="154"/>
        <v>1379.840958333333</v>
      </c>
      <c r="AP72" s="94">
        <f t="shared" si="154"/>
        <v>1664.1836303749994</v>
      </c>
      <c r="AQ72" s="94">
        <f t="shared" si="154"/>
        <v>0</v>
      </c>
      <c r="AR72" s="94">
        <f t="shared" si="154"/>
        <v>0</v>
      </c>
      <c r="AS72" s="94">
        <f t="shared" si="154"/>
        <v>0</v>
      </c>
      <c r="AT72" s="94">
        <f t="shared" si="154"/>
        <v>0</v>
      </c>
      <c r="AU72" s="94">
        <f t="shared" si="154"/>
        <v>1504.8159496363635</v>
      </c>
      <c r="AV72" s="94">
        <f t="shared" si="154"/>
        <v>1872.1691476753244</v>
      </c>
      <c r="AW72" s="94">
        <f t="shared" si="154"/>
        <v>2239.5223457142852</v>
      </c>
      <c r="AX72" s="94">
        <f t="shared" si="154"/>
        <v>2606.8755437532463</v>
      </c>
      <c r="AY72" s="94">
        <f t="shared" si="154"/>
        <v>0</v>
      </c>
      <c r="AZ72" s="94">
        <f t="shared" si="154"/>
        <v>0</v>
      </c>
      <c r="BA72" s="94">
        <f t="shared" si="154"/>
        <v>0</v>
      </c>
      <c r="BB72" s="94">
        <f t="shared" si="154"/>
        <v>0</v>
      </c>
      <c r="BC72" s="94">
        <f t="shared" si="154"/>
        <v>0</v>
      </c>
      <c r="BD72" s="94">
        <f t="shared" si="154"/>
        <v>0</v>
      </c>
      <c r="BE72" s="94">
        <f t="shared" si="154"/>
        <v>0</v>
      </c>
      <c r="BF72" s="94">
        <f t="shared" si="154"/>
        <v>0</v>
      </c>
      <c r="BG72" s="94">
        <f t="shared" si="154"/>
        <v>2118.0542505000003</v>
      </c>
      <c r="BH72" s="94">
        <f t="shared" si="154"/>
        <v>2709.9945964499998</v>
      </c>
      <c r="BI72" s="94">
        <f t="shared" si="154"/>
        <v>3301.9349423999997</v>
      </c>
      <c r="BJ72" s="94">
        <f t="shared" si="154"/>
        <v>3893.8752883499992</v>
      </c>
      <c r="BK72" s="94">
        <f t="shared" si="154"/>
        <v>0</v>
      </c>
      <c r="BL72" s="94">
        <f t="shared" si="154"/>
        <v>0</v>
      </c>
      <c r="BM72" s="94">
        <f t="shared" si="154"/>
        <v>0</v>
      </c>
      <c r="BN72" s="94">
        <f t="shared" si="154"/>
        <v>0</v>
      </c>
      <c r="BR72" s="6">
        <v>700</v>
      </c>
      <c r="BS72" s="7">
        <f t="shared" si="147"/>
        <v>413.76299999999998</v>
      </c>
      <c r="BT72" s="7">
        <f t="shared" si="143"/>
        <v>515.89941666666664</v>
      </c>
      <c r="BU72" s="7">
        <f t="shared" si="143"/>
        <v>618.03583333333324</v>
      </c>
      <c r="BV72" s="7">
        <f t="shared" si="143"/>
        <v>741.77741749999984</v>
      </c>
      <c r="BW72" s="91"/>
      <c r="BX72" s="91"/>
      <c r="BY72" s="91"/>
      <c r="BZ72" s="91"/>
      <c r="CA72" s="7">
        <f t="shared" si="148"/>
        <v>679.87580727272734</v>
      </c>
      <c r="CB72" s="7">
        <f t="shared" si="149"/>
        <v>840.61510363636376</v>
      </c>
      <c r="CC72" s="7">
        <f t="shared" si="150"/>
        <v>1001.3544000000001</v>
      </c>
      <c r="CD72" s="7">
        <f t="shared" si="151"/>
        <v>1162.0936963636364</v>
      </c>
      <c r="CE72" s="7"/>
      <c r="CF72" s="7"/>
      <c r="CG72" s="7"/>
      <c r="CH72" s="7"/>
      <c r="CI72" s="7"/>
      <c r="CJ72" s="7"/>
      <c r="CK72" s="7"/>
      <c r="CL72" s="7"/>
      <c r="CM72" s="7">
        <f t="shared" si="152"/>
        <v>975.63969000000009</v>
      </c>
      <c r="CN72" s="7">
        <f t="shared" si="145"/>
        <v>1236.2252610000003</v>
      </c>
      <c r="CO72" s="7">
        <f t="shared" si="145"/>
        <v>1496.8108320000001</v>
      </c>
      <c r="CP72" s="7">
        <f t="shared" si="145"/>
        <v>1757.396403</v>
      </c>
      <c r="CQ72" s="7"/>
      <c r="CR72" s="7"/>
      <c r="CS72" s="7"/>
      <c r="CT72" s="7"/>
      <c r="CU72" s="6">
        <v>700</v>
      </c>
    </row>
    <row r="73" spans="37:99" ht="15.75" thickBot="1" x14ac:dyDescent="0.3">
      <c r="AK73">
        <v>1</v>
      </c>
      <c r="AL73" s="17">
        <v>1800</v>
      </c>
      <c r="AM73" s="92">
        <f>BS31</f>
        <v>1010.106</v>
      </c>
      <c r="AN73" s="92">
        <f t="shared" ref="AN73:BN73" si="155">BT31</f>
        <v>1273.0065</v>
      </c>
      <c r="AO73" s="92">
        <f t="shared" si="155"/>
        <v>1535.9069999999999</v>
      </c>
      <c r="AP73" s="92">
        <f t="shared" si="155"/>
        <v>1852.7717249999998</v>
      </c>
      <c r="AQ73" s="92">
        <f t="shared" si="155"/>
        <v>1428.3419999999999</v>
      </c>
      <c r="AR73" s="92">
        <f t="shared" si="155"/>
        <v>1834.029619047619</v>
      </c>
      <c r="AS73" s="92">
        <f t="shared" si="155"/>
        <v>2265.6285714285714</v>
      </c>
      <c r="AT73" s="92">
        <f t="shared" si="155"/>
        <v>2684.2718571428572</v>
      </c>
      <c r="AU73" s="92">
        <f t="shared" si="155"/>
        <v>1657.8523636363636</v>
      </c>
      <c r="AV73" s="92">
        <f t="shared" si="155"/>
        <v>2063.0824675324675</v>
      </c>
      <c r="AW73" s="92">
        <f t="shared" si="155"/>
        <v>2468.3125714285716</v>
      </c>
      <c r="AX73" s="92">
        <f t="shared" si="155"/>
        <v>2873.5426753246757</v>
      </c>
      <c r="AY73" s="92">
        <f t="shared" si="155"/>
        <v>2046.5279999999998</v>
      </c>
      <c r="AZ73" s="92">
        <f t="shared" si="155"/>
        <v>2643.7604399999996</v>
      </c>
      <c r="BA73" s="92">
        <f t="shared" si="155"/>
        <v>3137.3159999999998</v>
      </c>
      <c r="BB73" s="92">
        <f t="shared" si="155"/>
        <v>3682.71</v>
      </c>
      <c r="BC73" s="92">
        <f t="shared" si="155"/>
        <v>2618.7999999999997</v>
      </c>
      <c r="BD73" s="92">
        <f t="shared" si="155"/>
        <v>3290.4139999999998</v>
      </c>
      <c r="BE73" s="92">
        <f t="shared" si="155"/>
        <v>3962.0280000000002</v>
      </c>
      <c r="BF73" s="92">
        <f t="shared" si="155"/>
        <v>4587.3055800000011</v>
      </c>
      <c r="BG73" s="92">
        <f t="shared" si="155"/>
        <v>2286.33</v>
      </c>
      <c r="BH73" s="92">
        <f t="shared" si="155"/>
        <v>2926.4717999999998</v>
      </c>
      <c r="BI73" s="92">
        <f t="shared" si="155"/>
        <v>3566.6135999999997</v>
      </c>
      <c r="BJ73" s="92">
        <f t="shared" si="155"/>
        <v>4206.7554</v>
      </c>
      <c r="BK73" s="92">
        <f t="shared" si="155"/>
        <v>3531.3215999999993</v>
      </c>
      <c r="BL73" s="92">
        <f t="shared" si="155"/>
        <v>4511.398799999999</v>
      </c>
      <c r="BM73" s="92">
        <f t="shared" si="155"/>
        <v>5491.4759999999997</v>
      </c>
      <c r="BN73" s="92">
        <f t="shared" si="155"/>
        <v>6277.4066039999998</v>
      </c>
      <c r="BO73" s="18">
        <v>1800</v>
      </c>
      <c r="BR73" s="6">
        <v>800</v>
      </c>
      <c r="BS73" s="7">
        <f t="shared" si="147"/>
        <v>467.976</v>
      </c>
      <c r="BT73" s="7">
        <f t="shared" si="143"/>
        <v>584.72733333333326</v>
      </c>
      <c r="BU73" s="7">
        <f t="shared" si="143"/>
        <v>701.47866666666664</v>
      </c>
      <c r="BV73" s="7">
        <f t="shared" si="143"/>
        <v>842.77690000000007</v>
      </c>
      <c r="BW73" s="91"/>
      <c r="BX73" s="91"/>
      <c r="BY73" s="91"/>
      <c r="BZ73" s="91"/>
      <c r="CA73" s="7">
        <f t="shared" si="148"/>
        <v>770.28990545454553</v>
      </c>
      <c r="CB73" s="7">
        <f t="shared" si="149"/>
        <v>953.62402987012979</v>
      </c>
      <c r="CC73" s="7">
        <f t="shared" si="150"/>
        <v>1136.958154285714</v>
      </c>
      <c r="CD73" s="7">
        <f t="shared" si="151"/>
        <v>1320.2922787012985</v>
      </c>
      <c r="CE73" s="7"/>
      <c r="CF73" s="7"/>
      <c r="CG73" s="7"/>
      <c r="CH73" s="7"/>
      <c r="CI73" s="7"/>
      <c r="CJ73" s="7"/>
      <c r="CK73" s="7"/>
      <c r="CL73" s="7"/>
      <c r="CM73" s="7">
        <f t="shared" si="152"/>
        <v>1101.0288</v>
      </c>
      <c r="CN73" s="7">
        <f t="shared" si="145"/>
        <v>1397.8653239999999</v>
      </c>
      <c r="CO73" s="7">
        <f t="shared" si="145"/>
        <v>1694.7018479999999</v>
      </c>
      <c r="CP73" s="7">
        <f t="shared" si="145"/>
        <v>1991.5383720000002</v>
      </c>
      <c r="CQ73" s="7"/>
      <c r="CR73" s="7"/>
      <c r="CS73" s="7"/>
      <c r="CT73" s="7"/>
      <c r="CU73" s="6">
        <v>800</v>
      </c>
    </row>
    <row r="74" spans="37:99" ht="15.75" thickBot="1" x14ac:dyDescent="0.3">
      <c r="AK74">
        <v>2</v>
      </c>
      <c r="AM74" s="93">
        <f>BS57</f>
        <v>959.60069999999996</v>
      </c>
      <c r="AN74" s="93">
        <f t="shared" ref="AN74:BN74" si="156">BT57</f>
        <v>1209.3561749999999</v>
      </c>
      <c r="AO74" s="93">
        <f t="shared" si="156"/>
        <v>1459.1116499999998</v>
      </c>
      <c r="AP74" s="93">
        <f t="shared" si="156"/>
        <v>1760.1331387499997</v>
      </c>
      <c r="AQ74" s="93">
        <f t="shared" si="156"/>
        <v>1356.9248999999998</v>
      </c>
      <c r="AR74" s="93">
        <f t="shared" si="156"/>
        <v>1742.328138095238</v>
      </c>
      <c r="AS74" s="93">
        <f t="shared" si="156"/>
        <v>2152.3471428571429</v>
      </c>
      <c r="AT74" s="93">
        <f t="shared" si="156"/>
        <v>2550.0582642857144</v>
      </c>
      <c r="AU74" s="93">
        <f t="shared" si="156"/>
        <v>1574.9597454545453</v>
      </c>
      <c r="AV74" s="93">
        <f t="shared" si="156"/>
        <v>1959.9283441558441</v>
      </c>
      <c r="AW74" s="93">
        <f t="shared" si="156"/>
        <v>2344.8969428571427</v>
      </c>
      <c r="AX74" s="93">
        <f t="shared" si="156"/>
        <v>2729.8655415584417</v>
      </c>
      <c r="AY74" s="93">
        <f t="shared" si="156"/>
        <v>1944.2015999999996</v>
      </c>
      <c r="AZ74" s="93">
        <f t="shared" si="156"/>
        <v>2511.5724179999993</v>
      </c>
      <c r="BA74" s="93">
        <f t="shared" si="156"/>
        <v>2980.4501999999998</v>
      </c>
      <c r="BB74" s="93">
        <f t="shared" si="156"/>
        <v>3498.5744999999997</v>
      </c>
      <c r="BC74" s="93">
        <f t="shared" si="156"/>
        <v>2487.8599999999997</v>
      </c>
      <c r="BD74" s="93">
        <f t="shared" si="156"/>
        <v>3125.8932999999997</v>
      </c>
      <c r="BE74" s="93">
        <f t="shared" si="156"/>
        <v>3763.9266000000002</v>
      </c>
      <c r="BF74" s="93">
        <f t="shared" si="156"/>
        <v>4357.9403010000005</v>
      </c>
      <c r="BG74" s="93">
        <f t="shared" si="156"/>
        <v>2172.0135</v>
      </c>
      <c r="BH74" s="93">
        <f t="shared" si="156"/>
        <v>2780.1482099999998</v>
      </c>
      <c r="BI74" s="93">
        <f t="shared" si="156"/>
        <v>3388.2829199999996</v>
      </c>
      <c r="BJ74" s="93">
        <f t="shared" si="156"/>
        <v>3996.4176299999999</v>
      </c>
      <c r="BK74" s="93">
        <f t="shared" si="156"/>
        <v>3354.7555199999993</v>
      </c>
      <c r="BL74" s="93">
        <f t="shared" si="156"/>
        <v>4285.8288599999987</v>
      </c>
      <c r="BM74" s="93">
        <f t="shared" si="156"/>
        <v>5216.9021999999995</v>
      </c>
      <c r="BN74" s="93">
        <f t="shared" si="156"/>
        <v>5963.5362737999994</v>
      </c>
      <c r="BR74" s="6">
        <v>900</v>
      </c>
      <c r="BS74" s="7">
        <f t="shared" si="147"/>
        <v>522.18899999999996</v>
      </c>
      <c r="BT74" s="7">
        <f t="shared" si="143"/>
        <v>653.55525</v>
      </c>
      <c r="BU74" s="7">
        <f t="shared" si="143"/>
        <v>784.92150000000004</v>
      </c>
      <c r="BV74" s="7">
        <f t="shared" si="143"/>
        <v>943.77638250000007</v>
      </c>
      <c r="BW74" s="91"/>
      <c r="BX74" s="91"/>
      <c r="BY74" s="91"/>
      <c r="BZ74" s="91"/>
      <c r="CA74" s="7">
        <f t="shared" si="148"/>
        <v>860.70400363636372</v>
      </c>
      <c r="CB74" s="7">
        <f t="shared" si="149"/>
        <v>1066.632956103896</v>
      </c>
      <c r="CC74" s="7">
        <f t="shared" si="150"/>
        <v>1272.5619085714284</v>
      </c>
      <c r="CD74" s="7">
        <f t="shared" si="151"/>
        <v>1478.4908610389609</v>
      </c>
      <c r="CE74" s="7"/>
      <c r="CF74" s="7"/>
      <c r="CG74" s="7"/>
      <c r="CH74" s="7"/>
      <c r="CI74" s="7"/>
      <c r="CJ74" s="7"/>
      <c r="CK74" s="7"/>
      <c r="CL74" s="7"/>
      <c r="CM74" s="7">
        <f t="shared" si="152"/>
        <v>1226.4179100000001</v>
      </c>
      <c r="CN74" s="7">
        <f t="shared" si="145"/>
        <v>1559.5053870000002</v>
      </c>
      <c r="CO74" s="7">
        <f t="shared" si="145"/>
        <v>1892.5928640000002</v>
      </c>
      <c r="CP74" s="7">
        <f t="shared" si="145"/>
        <v>2225.6803409999998</v>
      </c>
      <c r="CQ74" s="7"/>
      <c r="CR74" s="7"/>
      <c r="CS74" s="7"/>
      <c r="CT74" s="7"/>
      <c r="CU74" s="6">
        <v>900</v>
      </c>
    </row>
    <row r="75" spans="37:99" ht="15.75" thickBot="1" x14ac:dyDescent="0.3">
      <c r="AK75">
        <v>3</v>
      </c>
      <c r="AM75" s="93">
        <f>BS83</f>
        <v>1010.106</v>
      </c>
      <c r="AN75" s="93">
        <f t="shared" ref="AN75:BN75" si="157">BT83</f>
        <v>1273.0065</v>
      </c>
      <c r="AO75" s="93">
        <f t="shared" si="157"/>
        <v>1535.9069999999999</v>
      </c>
      <c r="AP75" s="93">
        <f t="shared" si="157"/>
        <v>1852.7717249999998</v>
      </c>
      <c r="AQ75" s="93">
        <f t="shared" si="157"/>
        <v>0</v>
      </c>
      <c r="AR75" s="93">
        <f t="shared" si="157"/>
        <v>0</v>
      </c>
      <c r="AS75" s="93">
        <f t="shared" si="157"/>
        <v>0</v>
      </c>
      <c r="AT75" s="93">
        <f t="shared" si="157"/>
        <v>0</v>
      </c>
      <c r="AU75" s="93">
        <f t="shared" si="157"/>
        <v>1674.4308872727272</v>
      </c>
      <c r="AV75" s="93">
        <f t="shared" si="157"/>
        <v>2083.7132922077922</v>
      </c>
      <c r="AW75" s="93">
        <f t="shared" si="157"/>
        <v>2492.9956971428574</v>
      </c>
      <c r="AX75" s="93">
        <f t="shared" si="157"/>
        <v>2902.2781020779225</v>
      </c>
      <c r="AY75" s="93">
        <f t="shared" si="157"/>
        <v>0</v>
      </c>
      <c r="AZ75" s="93">
        <f t="shared" si="157"/>
        <v>0</v>
      </c>
      <c r="BA75" s="93">
        <f t="shared" si="157"/>
        <v>0</v>
      </c>
      <c r="BB75" s="93">
        <f t="shared" si="157"/>
        <v>0</v>
      </c>
      <c r="BC75" s="93">
        <f t="shared" si="157"/>
        <v>0</v>
      </c>
      <c r="BD75" s="93">
        <f t="shared" si="157"/>
        <v>0</v>
      </c>
      <c r="BE75" s="93">
        <f t="shared" si="157"/>
        <v>0</v>
      </c>
      <c r="BF75" s="93">
        <f t="shared" si="157"/>
        <v>0</v>
      </c>
      <c r="BG75" s="93">
        <f t="shared" si="157"/>
        <v>2354.9198999999999</v>
      </c>
      <c r="BH75" s="93">
        <f t="shared" si="157"/>
        <v>3014.265954</v>
      </c>
      <c r="BI75" s="93">
        <f t="shared" si="157"/>
        <v>3673.6120079999996</v>
      </c>
      <c r="BJ75" s="93">
        <f t="shared" si="157"/>
        <v>4332.9580619999997</v>
      </c>
      <c r="BK75" s="93">
        <f t="shared" si="157"/>
        <v>0</v>
      </c>
      <c r="BL75" s="93">
        <f t="shared" si="157"/>
        <v>0</v>
      </c>
      <c r="BM75" s="93">
        <f t="shared" si="157"/>
        <v>0</v>
      </c>
      <c r="BN75" s="93">
        <f t="shared" si="157"/>
        <v>0</v>
      </c>
      <c r="BR75" s="6">
        <v>1000</v>
      </c>
      <c r="BS75" s="7">
        <f t="shared" si="147"/>
        <v>576.40200000000004</v>
      </c>
      <c r="BT75" s="7">
        <f t="shared" si="143"/>
        <v>722.38316666666674</v>
      </c>
      <c r="BU75" s="7">
        <f t="shared" si="143"/>
        <v>868.36433333333332</v>
      </c>
      <c r="BV75" s="7">
        <f t="shared" si="143"/>
        <v>1044.7758649999998</v>
      </c>
      <c r="BW75" s="91"/>
      <c r="BX75" s="91"/>
      <c r="BY75" s="91"/>
      <c r="BZ75" s="91"/>
      <c r="CA75" s="7">
        <f t="shared" si="148"/>
        <v>951.1181018181818</v>
      </c>
      <c r="CB75" s="7">
        <f t="shared" si="149"/>
        <v>1179.6418823376623</v>
      </c>
      <c r="CC75" s="7">
        <f t="shared" si="150"/>
        <v>1408.1656628571427</v>
      </c>
      <c r="CD75" s="7">
        <f t="shared" si="151"/>
        <v>1636.6894433766233</v>
      </c>
      <c r="CE75" s="7"/>
      <c r="CF75" s="7"/>
      <c r="CG75" s="7"/>
      <c r="CH75" s="7"/>
      <c r="CI75" s="7"/>
      <c r="CJ75" s="7"/>
      <c r="CK75" s="7"/>
      <c r="CL75" s="7"/>
      <c r="CM75" s="7">
        <f t="shared" si="152"/>
        <v>1351.80702</v>
      </c>
      <c r="CN75" s="7">
        <f t="shared" si="145"/>
        <v>1721.14545</v>
      </c>
      <c r="CO75" s="7">
        <f t="shared" si="145"/>
        <v>2090.4838800000002</v>
      </c>
      <c r="CP75" s="7">
        <f t="shared" si="145"/>
        <v>2459.82231</v>
      </c>
      <c r="CQ75" s="7"/>
      <c r="CR75" s="7"/>
      <c r="CS75" s="7"/>
      <c r="CT75" s="7"/>
      <c r="CU75" s="6">
        <v>1000</v>
      </c>
    </row>
    <row r="76" spans="37:99" ht="15.75" thickBot="1" x14ac:dyDescent="0.3">
      <c r="AK76">
        <v>4</v>
      </c>
      <c r="AM76" s="94">
        <f>BS109</f>
        <v>959.60069999999996</v>
      </c>
      <c r="AN76" s="94">
        <f t="shared" ref="AN76:BN76" si="158">BT109</f>
        <v>1209.3561749999999</v>
      </c>
      <c r="AO76" s="94">
        <f t="shared" si="158"/>
        <v>1459.1116499999998</v>
      </c>
      <c r="AP76" s="94">
        <f t="shared" si="158"/>
        <v>1760.1331387499997</v>
      </c>
      <c r="AQ76" s="94">
        <f t="shared" si="158"/>
        <v>0</v>
      </c>
      <c r="AR76" s="94">
        <f t="shared" si="158"/>
        <v>0</v>
      </c>
      <c r="AS76" s="94">
        <f t="shared" si="158"/>
        <v>0</v>
      </c>
      <c r="AT76" s="94">
        <f t="shared" si="158"/>
        <v>0</v>
      </c>
      <c r="AU76" s="94">
        <f t="shared" si="158"/>
        <v>1590.7093429090908</v>
      </c>
      <c r="AV76" s="94">
        <f t="shared" si="158"/>
        <v>1979.5276275974024</v>
      </c>
      <c r="AW76" s="94">
        <f t="shared" si="158"/>
        <v>2368.3459122857143</v>
      </c>
      <c r="AX76" s="94">
        <f t="shared" si="158"/>
        <v>2757.1641969740263</v>
      </c>
      <c r="AY76" s="94">
        <f t="shared" si="158"/>
        <v>0</v>
      </c>
      <c r="AZ76" s="94">
        <f t="shared" si="158"/>
        <v>0</v>
      </c>
      <c r="BA76" s="94">
        <f t="shared" si="158"/>
        <v>0</v>
      </c>
      <c r="BB76" s="94">
        <f t="shared" si="158"/>
        <v>0</v>
      </c>
      <c r="BC76" s="94">
        <f t="shared" si="158"/>
        <v>0</v>
      </c>
      <c r="BD76" s="94">
        <f t="shared" si="158"/>
        <v>0</v>
      </c>
      <c r="BE76" s="94">
        <f t="shared" si="158"/>
        <v>0</v>
      </c>
      <c r="BF76" s="94">
        <f t="shared" si="158"/>
        <v>0</v>
      </c>
      <c r="BG76" s="94">
        <f t="shared" si="158"/>
        <v>2237.1739049999996</v>
      </c>
      <c r="BH76" s="94">
        <f t="shared" si="158"/>
        <v>2863.5526562999999</v>
      </c>
      <c r="BI76" s="94">
        <f t="shared" si="158"/>
        <v>3489.9314075999996</v>
      </c>
      <c r="BJ76" s="94">
        <f t="shared" si="158"/>
        <v>4116.3101588999998</v>
      </c>
      <c r="BK76" s="94">
        <f t="shared" si="158"/>
        <v>0</v>
      </c>
      <c r="BL76" s="94">
        <f t="shared" si="158"/>
        <v>0</v>
      </c>
      <c r="BM76" s="94">
        <f t="shared" si="158"/>
        <v>0</v>
      </c>
      <c r="BN76" s="94">
        <f t="shared" si="158"/>
        <v>0</v>
      </c>
      <c r="BR76" s="6">
        <v>1100</v>
      </c>
      <c r="BS76" s="7">
        <f t="shared" si="147"/>
        <v>630.61500000000001</v>
      </c>
      <c r="BT76" s="7">
        <f t="shared" si="143"/>
        <v>791.21108333333336</v>
      </c>
      <c r="BU76" s="7">
        <f t="shared" si="143"/>
        <v>951.80716666666672</v>
      </c>
      <c r="BV76" s="7">
        <f t="shared" si="143"/>
        <v>1145.7753475000002</v>
      </c>
      <c r="BW76" s="91"/>
      <c r="BX76" s="91"/>
      <c r="BY76" s="91"/>
      <c r="BZ76" s="91"/>
      <c r="CA76" s="7">
        <f t="shared" si="148"/>
        <v>1041.5322000000001</v>
      </c>
      <c r="CB76" s="7">
        <f t="shared" si="149"/>
        <v>1292.6508085714286</v>
      </c>
      <c r="CC76" s="7">
        <f t="shared" si="150"/>
        <v>1543.7694171428568</v>
      </c>
      <c r="CD76" s="7">
        <f t="shared" si="151"/>
        <v>1794.8880257142853</v>
      </c>
      <c r="CE76" s="7"/>
      <c r="CF76" s="7"/>
      <c r="CG76" s="7"/>
      <c r="CH76" s="7"/>
      <c r="CI76" s="7"/>
      <c r="CJ76" s="7"/>
      <c r="CK76" s="7"/>
      <c r="CL76" s="7"/>
      <c r="CM76" s="7">
        <f t="shared" si="152"/>
        <v>1477.19613</v>
      </c>
      <c r="CN76" s="7">
        <f t="shared" si="145"/>
        <v>1882.7855129999998</v>
      </c>
      <c r="CO76" s="7">
        <f t="shared" si="145"/>
        <v>2288.3748959999998</v>
      </c>
      <c r="CP76" s="7">
        <f t="shared" si="145"/>
        <v>2693.9642789999998</v>
      </c>
      <c r="CQ76" s="7"/>
      <c r="CR76" s="7"/>
      <c r="CS76" s="7"/>
      <c r="CT76" s="7"/>
      <c r="CU76" s="6">
        <v>1100</v>
      </c>
    </row>
    <row r="77" spans="37:99" ht="15.75" thickBot="1" x14ac:dyDescent="0.3">
      <c r="AK77">
        <v>1</v>
      </c>
      <c r="AL77" s="17">
        <v>1900</v>
      </c>
      <c r="AM77" s="92">
        <f>BS32</f>
        <v>1064.3189999999997</v>
      </c>
      <c r="AN77" s="92">
        <f t="shared" ref="AN77:BN77" si="159">BT32</f>
        <v>1341.8344166666664</v>
      </c>
      <c r="AO77" s="92">
        <f t="shared" si="159"/>
        <v>1619.349833333333</v>
      </c>
      <c r="AP77" s="92">
        <f t="shared" si="159"/>
        <v>1953.7712074999997</v>
      </c>
      <c r="AQ77" s="92">
        <f t="shared" si="159"/>
        <v>1505.1356666666666</v>
      </c>
      <c r="AR77" s="92">
        <f t="shared" si="159"/>
        <v>1933.029619047619</v>
      </c>
      <c r="AS77" s="92">
        <f t="shared" si="159"/>
        <v>2388.6857142857143</v>
      </c>
      <c r="AT77" s="92">
        <f t="shared" si="159"/>
        <v>2830.4607380952384</v>
      </c>
      <c r="AU77" s="92">
        <f t="shared" si="159"/>
        <v>1747.3712727272728</v>
      </c>
      <c r="AV77" s="92">
        <f t="shared" si="159"/>
        <v>2174.9724935064933</v>
      </c>
      <c r="AW77" s="92">
        <f t="shared" si="159"/>
        <v>2602.5737142857142</v>
      </c>
      <c r="AX77" s="92">
        <f t="shared" si="159"/>
        <v>3030.1749350649352</v>
      </c>
      <c r="AY77" s="92">
        <f t="shared" si="159"/>
        <v>2157.64</v>
      </c>
      <c r="AZ77" s="92">
        <f t="shared" si="159"/>
        <v>2787.8558400000002</v>
      </c>
      <c r="BA77" s="92">
        <f t="shared" si="159"/>
        <v>3308.7439999999997</v>
      </c>
      <c r="BB77" s="92">
        <f t="shared" si="159"/>
        <v>3884.2959999999994</v>
      </c>
      <c r="BC77" s="92">
        <f t="shared" si="159"/>
        <v>2761.5333333333333</v>
      </c>
      <c r="BD77" s="92">
        <f t="shared" si="159"/>
        <v>3470.2210000000005</v>
      </c>
      <c r="BE77" s="92">
        <f t="shared" si="159"/>
        <v>4178.9086666666672</v>
      </c>
      <c r="BF77" s="92">
        <f t="shared" si="159"/>
        <v>4838.7203700000009</v>
      </c>
      <c r="BG77" s="92">
        <f t="shared" si="159"/>
        <v>2408.067</v>
      </c>
      <c r="BH77" s="92">
        <f t="shared" si="159"/>
        <v>3083.4038999999998</v>
      </c>
      <c r="BI77" s="92">
        <f t="shared" si="159"/>
        <v>3758.7407999999996</v>
      </c>
      <c r="BJ77" s="92">
        <f t="shared" si="159"/>
        <v>4434.0776999999998</v>
      </c>
      <c r="BK77" s="92">
        <f t="shared" si="159"/>
        <v>3722.2248</v>
      </c>
      <c r="BL77" s="92">
        <f t="shared" si="159"/>
        <v>4756.3824000000004</v>
      </c>
      <c r="BM77" s="92">
        <f t="shared" si="159"/>
        <v>5790.54</v>
      </c>
      <c r="BN77" s="92">
        <f t="shared" si="159"/>
        <v>6619.9566719999993</v>
      </c>
      <c r="BO77" s="18">
        <v>1900</v>
      </c>
      <c r="BR77" s="6">
        <v>1200</v>
      </c>
      <c r="BS77" s="7">
        <f t="shared" si="147"/>
        <v>684.82799999999997</v>
      </c>
      <c r="BT77" s="7">
        <f t="shared" si="143"/>
        <v>860.03899999999999</v>
      </c>
      <c r="BU77" s="7">
        <f t="shared" si="143"/>
        <v>1035.25</v>
      </c>
      <c r="BV77" s="7">
        <f t="shared" si="143"/>
        <v>1246.7748300000001</v>
      </c>
      <c r="BW77" s="91"/>
      <c r="BX77" s="91"/>
      <c r="BY77" s="91"/>
      <c r="BZ77" s="91"/>
      <c r="CA77" s="7">
        <f t="shared" si="148"/>
        <v>1131.9462981818183</v>
      </c>
      <c r="CB77" s="7">
        <f t="shared" si="149"/>
        <v>1405.6597348051948</v>
      </c>
      <c r="CC77" s="7">
        <f t="shared" si="150"/>
        <v>1679.3731714285714</v>
      </c>
      <c r="CD77" s="7">
        <f t="shared" si="151"/>
        <v>1953.0866080519479</v>
      </c>
      <c r="CE77" s="7"/>
      <c r="CF77" s="7"/>
      <c r="CG77" s="7"/>
      <c r="CH77" s="7"/>
      <c r="CI77" s="7"/>
      <c r="CJ77" s="7"/>
      <c r="CK77" s="7"/>
      <c r="CL77" s="7"/>
      <c r="CM77" s="7">
        <f t="shared" si="152"/>
        <v>1602.5852400000001</v>
      </c>
      <c r="CN77" s="7">
        <f t="shared" si="145"/>
        <v>2044.4255759999999</v>
      </c>
      <c r="CO77" s="7">
        <f t="shared" si="145"/>
        <v>2486.2659119999994</v>
      </c>
      <c r="CP77" s="7">
        <f t="shared" si="145"/>
        <v>2928.1062479999987</v>
      </c>
      <c r="CQ77" s="7"/>
      <c r="CR77" s="7"/>
      <c r="CS77" s="7"/>
      <c r="CT77" s="7"/>
      <c r="CU77" s="6">
        <v>1200</v>
      </c>
    </row>
    <row r="78" spans="37:99" ht="15.75" thickBot="1" x14ac:dyDescent="0.3">
      <c r="AK78">
        <v>2</v>
      </c>
      <c r="AM78" s="93">
        <f>BS58</f>
        <v>1011.1030499999997</v>
      </c>
      <c r="AN78" s="93">
        <f t="shared" ref="AN78:BN78" si="160">BT58</f>
        <v>1274.7426958333331</v>
      </c>
      <c r="AO78" s="93">
        <f t="shared" si="160"/>
        <v>1538.3823416666662</v>
      </c>
      <c r="AP78" s="93">
        <f t="shared" si="160"/>
        <v>1856.0826471249995</v>
      </c>
      <c r="AQ78" s="93">
        <f t="shared" si="160"/>
        <v>1429.8788833333331</v>
      </c>
      <c r="AR78" s="93">
        <f t="shared" si="160"/>
        <v>1836.378138095238</v>
      </c>
      <c r="AS78" s="93">
        <f t="shared" si="160"/>
        <v>2269.2514285714283</v>
      </c>
      <c r="AT78" s="93">
        <f t="shared" si="160"/>
        <v>2688.9377011904762</v>
      </c>
      <c r="AU78" s="93">
        <f t="shared" si="160"/>
        <v>1660.0027090909091</v>
      </c>
      <c r="AV78" s="93">
        <f t="shared" si="160"/>
        <v>2066.2238688311686</v>
      </c>
      <c r="AW78" s="93">
        <f t="shared" si="160"/>
        <v>2472.4450285714283</v>
      </c>
      <c r="AX78" s="93">
        <f t="shared" si="160"/>
        <v>2878.6661883116885</v>
      </c>
      <c r="AY78" s="93">
        <f t="shared" si="160"/>
        <v>2049.7579999999998</v>
      </c>
      <c r="AZ78" s="93">
        <f t="shared" si="160"/>
        <v>2648.4630480000001</v>
      </c>
      <c r="BA78" s="93">
        <f t="shared" si="160"/>
        <v>3143.3067999999994</v>
      </c>
      <c r="BB78" s="93">
        <f t="shared" si="160"/>
        <v>3690.0811999999992</v>
      </c>
      <c r="BC78" s="93">
        <f t="shared" si="160"/>
        <v>2623.4566666666665</v>
      </c>
      <c r="BD78" s="93">
        <f t="shared" si="160"/>
        <v>3296.7099500000004</v>
      </c>
      <c r="BE78" s="93">
        <f t="shared" si="160"/>
        <v>3969.9632333333334</v>
      </c>
      <c r="BF78" s="93">
        <f t="shared" si="160"/>
        <v>4596.7843515000004</v>
      </c>
      <c r="BG78" s="93">
        <f t="shared" si="160"/>
        <v>2287.66365</v>
      </c>
      <c r="BH78" s="93">
        <f t="shared" si="160"/>
        <v>2929.2337049999996</v>
      </c>
      <c r="BI78" s="93">
        <f t="shared" si="160"/>
        <v>3570.8037599999993</v>
      </c>
      <c r="BJ78" s="93">
        <f t="shared" si="160"/>
        <v>4212.3738149999999</v>
      </c>
      <c r="BK78" s="93">
        <f t="shared" si="160"/>
        <v>3536.1135599999998</v>
      </c>
      <c r="BL78" s="93">
        <f t="shared" si="160"/>
        <v>4518.5632800000003</v>
      </c>
      <c r="BM78" s="93">
        <f t="shared" si="160"/>
        <v>5501.0129999999999</v>
      </c>
      <c r="BN78" s="93">
        <f t="shared" si="160"/>
        <v>6288.958838399999</v>
      </c>
      <c r="BR78" s="6">
        <v>1300</v>
      </c>
      <c r="BS78" s="7">
        <f t="shared" si="147"/>
        <v>739.04099999999994</v>
      </c>
      <c r="BT78" s="7">
        <f t="shared" si="143"/>
        <v>928.86691666666661</v>
      </c>
      <c r="BU78" s="7">
        <f t="shared" si="143"/>
        <v>1118.6928333333333</v>
      </c>
      <c r="BV78" s="7">
        <f t="shared" si="143"/>
        <v>1347.7743125</v>
      </c>
      <c r="BW78" s="91"/>
      <c r="BX78" s="91"/>
      <c r="BY78" s="91"/>
      <c r="BZ78" s="91"/>
      <c r="CA78" s="7">
        <f t="shared" si="148"/>
        <v>1222.3603963636365</v>
      </c>
      <c r="CB78" s="7">
        <f t="shared" si="149"/>
        <v>1518.6686610389611</v>
      </c>
      <c r="CC78" s="7">
        <f t="shared" si="150"/>
        <v>1814.9769257142857</v>
      </c>
      <c r="CD78" s="7">
        <f t="shared" si="151"/>
        <v>2111.2851903896103</v>
      </c>
      <c r="CE78" s="7"/>
      <c r="CF78" s="7"/>
      <c r="CG78" s="7"/>
      <c r="CH78" s="7"/>
      <c r="CI78" s="7"/>
      <c r="CJ78" s="7"/>
      <c r="CK78" s="7"/>
      <c r="CL78" s="7"/>
      <c r="CM78" s="7">
        <f t="shared" si="152"/>
        <v>1727.97435</v>
      </c>
      <c r="CN78" s="7">
        <f t="shared" si="145"/>
        <v>2206.0656389999999</v>
      </c>
      <c r="CO78" s="7">
        <f t="shared" si="145"/>
        <v>2684.1569279999999</v>
      </c>
      <c r="CP78" s="7">
        <f t="shared" si="145"/>
        <v>3162.2482169999998</v>
      </c>
      <c r="CQ78" s="7"/>
      <c r="CR78" s="7"/>
      <c r="CS78" s="7"/>
      <c r="CT78" s="7"/>
      <c r="CU78" s="6">
        <v>1300</v>
      </c>
    </row>
    <row r="79" spans="37:99" ht="15.75" thickBot="1" x14ac:dyDescent="0.3">
      <c r="AK79">
        <v>3</v>
      </c>
      <c r="AM79" s="93">
        <f>BS84</f>
        <v>1064.3189999999997</v>
      </c>
      <c r="AN79" s="93">
        <f t="shared" ref="AN79:BN79" si="161">BT84</f>
        <v>1341.8344166666664</v>
      </c>
      <c r="AO79" s="93">
        <f t="shared" si="161"/>
        <v>1619.349833333333</v>
      </c>
      <c r="AP79" s="93">
        <f t="shared" si="161"/>
        <v>1953.7712074999997</v>
      </c>
      <c r="AQ79" s="93">
        <f t="shared" si="161"/>
        <v>0</v>
      </c>
      <c r="AR79" s="93">
        <f t="shared" si="161"/>
        <v>0</v>
      </c>
      <c r="AS79" s="93">
        <f t="shared" si="161"/>
        <v>0</v>
      </c>
      <c r="AT79" s="93">
        <f t="shared" si="161"/>
        <v>0</v>
      </c>
      <c r="AU79" s="93">
        <f t="shared" si="161"/>
        <v>1764.8449854545454</v>
      </c>
      <c r="AV79" s="93">
        <f t="shared" si="161"/>
        <v>2196.7222184415582</v>
      </c>
      <c r="AW79" s="93">
        <f t="shared" si="161"/>
        <v>2628.5994514285712</v>
      </c>
      <c r="AX79" s="93">
        <f t="shared" si="161"/>
        <v>3060.4766844155847</v>
      </c>
      <c r="AY79" s="93">
        <f t="shared" si="161"/>
        <v>0</v>
      </c>
      <c r="AZ79" s="93">
        <f t="shared" si="161"/>
        <v>0</v>
      </c>
      <c r="BA79" s="93">
        <f t="shared" si="161"/>
        <v>0</v>
      </c>
      <c r="BB79" s="93">
        <f t="shared" si="161"/>
        <v>0</v>
      </c>
      <c r="BC79" s="93">
        <f t="shared" si="161"/>
        <v>0</v>
      </c>
      <c r="BD79" s="93">
        <f t="shared" si="161"/>
        <v>0</v>
      </c>
      <c r="BE79" s="93">
        <f t="shared" si="161"/>
        <v>0</v>
      </c>
      <c r="BF79" s="93">
        <f t="shared" si="161"/>
        <v>0</v>
      </c>
      <c r="BG79" s="93">
        <f t="shared" si="161"/>
        <v>2480.3090099999999</v>
      </c>
      <c r="BH79" s="93">
        <f t="shared" si="161"/>
        <v>3175.9060169999998</v>
      </c>
      <c r="BI79" s="93">
        <f t="shared" si="161"/>
        <v>3871.5030239999996</v>
      </c>
      <c r="BJ79" s="93">
        <f t="shared" si="161"/>
        <v>4567.1000309999999</v>
      </c>
      <c r="BK79" s="93">
        <f t="shared" si="161"/>
        <v>0</v>
      </c>
      <c r="BL79" s="93">
        <f t="shared" si="161"/>
        <v>0</v>
      </c>
      <c r="BM79" s="93">
        <f t="shared" si="161"/>
        <v>0</v>
      </c>
      <c r="BN79" s="93">
        <f t="shared" si="161"/>
        <v>0</v>
      </c>
      <c r="BR79" s="6">
        <v>1400</v>
      </c>
      <c r="BS79" s="7">
        <f t="shared" si="147"/>
        <v>793.25399999999991</v>
      </c>
      <c r="BT79" s="7">
        <f t="shared" ref="BT79:BT90" si="162">CZ27</f>
        <v>997.69483333333324</v>
      </c>
      <c r="BU79" s="7">
        <f t="shared" ref="BU79:BU90" si="163">DA27</f>
        <v>1202.1356666666666</v>
      </c>
      <c r="BV79" s="7">
        <f t="shared" ref="BV79:BV90" si="164">DB27</f>
        <v>1448.7737949999998</v>
      </c>
      <c r="BW79" s="91"/>
      <c r="BX79" s="91"/>
      <c r="BY79" s="91"/>
      <c r="BZ79" s="91"/>
      <c r="CA79" s="7">
        <f t="shared" si="148"/>
        <v>1312.7744945454544</v>
      </c>
      <c r="CB79" s="7">
        <f t="shared" si="149"/>
        <v>1631.6775872727271</v>
      </c>
      <c r="CC79" s="7">
        <f t="shared" si="150"/>
        <v>1950.5806799999998</v>
      </c>
      <c r="CD79" s="7">
        <f t="shared" si="151"/>
        <v>2269.4837727272725</v>
      </c>
      <c r="CE79" s="7"/>
      <c r="CF79" s="7"/>
      <c r="CG79" s="7"/>
      <c r="CH79" s="7"/>
      <c r="CI79" s="7"/>
      <c r="CJ79" s="7"/>
      <c r="CK79" s="7"/>
      <c r="CL79" s="7"/>
      <c r="CM79" s="7">
        <f t="shared" si="152"/>
        <v>1853.36346</v>
      </c>
      <c r="CN79" s="7">
        <f t="shared" si="145"/>
        <v>2367.7057019999997</v>
      </c>
      <c r="CO79" s="7">
        <f t="shared" si="145"/>
        <v>2882.0479439999995</v>
      </c>
      <c r="CP79" s="7">
        <f t="shared" si="145"/>
        <v>3396.3901859999996</v>
      </c>
      <c r="CQ79" s="7"/>
      <c r="CR79" s="7"/>
      <c r="CS79" s="7"/>
      <c r="CT79" s="7"/>
      <c r="CU79" s="6">
        <v>1400</v>
      </c>
    </row>
    <row r="80" spans="37:99" ht="15.75" thickBot="1" x14ac:dyDescent="0.3">
      <c r="AK80">
        <v>4</v>
      </c>
      <c r="AM80" s="94">
        <f>BS110</f>
        <v>1011.1030499999997</v>
      </c>
      <c r="AN80" s="94">
        <f t="shared" ref="AN80:BN80" si="165">BT110</f>
        <v>1274.7426958333331</v>
      </c>
      <c r="AO80" s="94">
        <f t="shared" si="165"/>
        <v>1538.3823416666662</v>
      </c>
      <c r="AP80" s="94">
        <f t="shared" si="165"/>
        <v>1856.0826471249995</v>
      </c>
      <c r="AQ80" s="94">
        <f t="shared" si="165"/>
        <v>0</v>
      </c>
      <c r="AR80" s="94">
        <f t="shared" si="165"/>
        <v>0</v>
      </c>
      <c r="AS80" s="94">
        <f t="shared" si="165"/>
        <v>0</v>
      </c>
      <c r="AT80" s="94">
        <f t="shared" si="165"/>
        <v>0</v>
      </c>
      <c r="AU80" s="94">
        <f t="shared" si="165"/>
        <v>1676.602736181818</v>
      </c>
      <c r="AV80" s="94">
        <f t="shared" si="165"/>
        <v>2086.88610751948</v>
      </c>
      <c r="AW80" s="94">
        <f t="shared" si="165"/>
        <v>2497.1694788571426</v>
      </c>
      <c r="AX80" s="94">
        <f t="shared" si="165"/>
        <v>2907.4528501948053</v>
      </c>
      <c r="AY80" s="94">
        <f t="shared" si="165"/>
        <v>0</v>
      </c>
      <c r="AZ80" s="94">
        <f t="shared" si="165"/>
        <v>0</v>
      </c>
      <c r="BA80" s="94">
        <f t="shared" si="165"/>
        <v>0</v>
      </c>
      <c r="BB80" s="94">
        <f t="shared" si="165"/>
        <v>0</v>
      </c>
      <c r="BC80" s="94">
        <f t="shared" si="165"/>
        <v>0</v>
      </c>
      <c r="BD80" s="94">
        <f t="shared" si="165"/>
        <v>0</v>
      </c>
      <c r="BE80" s="94">
        <f t="shared" si="165"/>
        <v>0</v>
      </c>
      <c r="BF80" s="94">
        <f t="shared" si="165"/>
        <v>0</v>
      </c>
      <c r="BG80" s="94">
        <f t="shared" si="165"/>
        <v>2356.2935594999999</v>
      </c>
      <c r="BH80" s="94">
        <f t="shared" si="165"/>
        <v>3017.1107161499995</v>
      </c>
      <c r="BI80" s="94">
        <f t="shared" si="165"/>
        <v>3677.9278727999995</v>
      </c>
      <c r="BJ80" s="94">
        <f t="shared" si="165"/>
        <v>4338.7450294499995</v>
      </c>
      <c r="BK80" s="94">
        <f t="shared" si="165"/>
        <v>0</v>
      </c>
      <c r="BL80" s="94">
        <f t="shared" si="165"/>
        <v>0</v>
      </c>
      <c r="BM80" s="94">
        <f t="shared" si="165"/>
        <v>0</v>
      </c>
      <c r="BN80" s="94">
        <f t="shared" si="165"/>
        <v>0</v>
      </c>
      <c r="BR80" s="6">
        <v>1500</v>
      </c>
      <c r="BS80" s="7">
        <f t="shared" si="147"/>
        <v>847.46699999999998</v>
      </c>
      <c r="BT80" s="7">
        <f t="shared" si="162"/>
        <v>1066.5227499999999</v>
      </c>
      <c r="BU80" s="7">
        <f t="shared" si="163"/>
        <v>1285.5784999999998</v>
      </c>
      <c r="BV80" s="7">
        <f t="shared" si="164"/>
        <v>1549.7732774999999</v>
      </c>
      <c r="BW80" s="91"/>
      <c r="BX80" s="91"/>
      <c r="BY80" s="91"/>
      <c r="BZ80" s="91"/>
      <c r="CA80" s="7">
        <f t="shared" si="148"/>
        <v>1403.1885927272726</v>
      </c>
      <c r="CB80" s="7">
        <f t="shared" si="149"/>
        <v>1744.6865135064934</v>
      </c>
      <c r="CC80" s="7">
        <f t="shared" si="150"/>
        <v>2086.1844342857144</v>
      </c>
      <c r="CD80" s="7">
        <f t="shared" si="151"/>
        <v>2427.6823550649351</v>
      </c>
      <c r="CE80" s="7"/>
      <c r="CF80" s="7"/>
      <c r="CG80" s="7"/>
      <c r="CH80" s="7"/>
      <c r="CI80" s="7"/>
      <c r="CJ80" s="7"/>
      <c r="CK80" s="7"/>
      <c r="CL80" s="7"/>
      <c r="CM80" s="7">
        <f t="shared" si="152"/>
        <v>1978.7525700000001</v>
      </c>
      <c r="CN80" s="7">
        <f t="shared" si="145"/>
        <v>2529.3457650000005</v>
      </c>
      <c r="CO80" s="7">
        <f t="shared" si="145"/>
        <v>3079.93896</v>
      </c>
      <c r="CP80" s="7">
        <f t="shared" si="145"/>
        <v>3630.5321549999999</v>
      </c>
      <c r="CQ80" s="7"/>
      <c r="CR80" s="7"/>
      <c r="CS80" s="7"/>
      <c r="CT80" s="7"/>
      <c r="CU80" s="6">
        <v>1500</v>
      </c>
    </row>
    <row r="81" spans="37:99" ht="15.75" thickBot="1" x14ac:dyDescent="0.3">
      <c r="AK81">
        <v>1</v>
      </c>
      <c r="AL81" s="17">
        <v>2000</v>
      </c>
      <c r="AM81" s="92">
        <f>BS33</f>
        <v>1118.5319999999999</v>
      </c>
      <c r="AN81" s="92">
        <f t="shared" ref="AN81:BN81" si="166">BT33</f>
        <v>1410.6623333333332</v>
      </c>
      <c r="AO81" s="92">
        <f t="shared" si="166"/>
        <v>1702.7926666666665</v>
      </c>
      <c r="AP81" s="92">
        <f t="shared" si="166"/>
        <v>2054.7706899999998</v>
      </c>
      <c r="AQ81" s="92">
        <f t="shared" si="166"/>
        <v>1581.929333333333</v>
      </c>
      <c r="AR81" s="92">
        <f t="shared" si="166"/>
        <v>2032.029619047619</v>
      </c>
      <c r="AS81" s="92">
        <f t="shared" si="166"/>
        <v>2511.7428571428572</v>
      </c>
      <c r="AT81" s="92">
        <f t="shared" si="166"/>
        <v>2976.6496190476191</v>
      </c>
      <c r="AU81" s="92">
        <f t="shared" si="166"/>
        <v>1836.8901818181816</v>
      </c>
      <c r="AV81" s="92">
        <f t="shared" si="166"/>
        <v>2286.862519480519</v>
      </c>
      <c r="AW81" s="92">
        <f t="shared" si="166"/>
        <v>2736.8348571428569</v>
      </c>
      <c r="AX81" s="92">
        <f t="shared" si="166"/>
        <v>3186.8071948051947</v>
      </c>
      <c r="AY81" s="92">
        <f t="shared" si="166"/>
        <v>2268.752</v>
      </c>
      <c r="AZ81" s="92">
        <f t="shared" si="166"/>
        <v>2931.9512399999994</v>
      </c>
      <c r="BA81" s="92">
        <f t="shared" si="166"/>
        <v>3480.1719999999996</v>
      </c>
      <c r="BB81" s="92">
        <f t="shared" si="166"/>
        <v>4085.8819999999996</v>
      </c>
      <c r="BC81" s="92">
        <f t="shared" si="166"/>
        <v>2904.2666666666664</v>
      </c>
      <c r="BD81" s="92">
        <f t="shared" si="166"/>
        <v>3650.0280000000002</v>
      </c>
      <c r="BE81" s="92">
        <f t="shared" si="166"/>
        <v>4395.7893333333341</v>
      </c>
      <c r="BF81" s="92">
        <f t="shared" si="166"/>
        <v>5090.1351600000007</v>
      </c>
      <c r="BG81" s="92">
        <f t="shared" si="166"/>
        <v>2529.8039999999996</v>
      </c>
      <c r="BH81" s="92">
        <f t="shared" si="166"/>
        <v>3240.3359999999993</v>
      </c>
      <c r="BI81" s="92">
        <f t="shared" si="166"/>
        <v>3950.8679999999995</v>
      </c>
      <c r="BJ81" s="92">
        <f t="shared" si="166"/>
        <v>4661.3999999999996</v>
      </c>
      <c r="BK81" s="92">
        <f t="shared" si="166"/>
        <v>3913.1279999999997</v>
      </c>
      <c r="BL81" s="92">
        <f t="shared" si="166"/>
        <v>5001.366</v>
      </c>
      <c r="BM81" s="92">
        <f t="shared" si="166"/>
        <v>6089.6040000000003</v>
      </c>
      <c r="BN81" s="92">
        <f t="shared" si="166"/>
        <v>6962.5067400000007</v>
      </c>
      <c r="BO81" s="18">
        <v>2000</v>
      </c>
      <c r="BR81" s="6">
        <v>1600</v>
      </c>
      <c r="BS81" s="7">
        <f t="shared" si="147"/>
        <v>901.68000000000006</v>
      </c>
      <c r="BT81" s="7">
        <f t="shared" si="162"/>
        <v>1135.3506666666667</v>
      </c>
      <c r="BU81" s="7">
        <f t="shared" si="163"/>
        <v>1369.0213333333331</v>
      </c>
      <c r="BV81" s="7">
        <f t="shared" si="164"/>
        <v>1650.7727599999996</v>
      </c>
      <c r="BW81" s="91"/>
      <c r="BX81" s="91"/>
      <c r="BY81" s="91"/>
      <c r="BZ81" s="91"/>
      <c r="CA81" s="7">
        <f t="shared" si="148"/>
        <v>1493.6026909090908</v>
      </c>
      <c r="CB81" s="7">
        <f t="shared" si="149"/>
        <v>1857.6954397402596</v>
      </c>
      <c r="CC81" s="7">
        <f t="shared" si="150"/>
        <v>2221.7881885714287</v>
      </c>
      <c r="CD81" s="7">
        <f t="shared" si="151"/>
        <v>2585.8809374025977</v>
      </c>
      <c r="CE81" s="7"/>
      <c r="CF81" s="7"/>
      <c r="CG81" s="7"/>
      <c r="CH81" s="7"/>
      <c r="CI81" s="7"/>
      <c r="CJ81" s="7"/>
      <c r="CK81" s="7"/>
      <c r="CL81" s="7"/>
      <c r="CM81" s="7">
        <f t="shared" si="152"/>
        <v>2104.1416800000002</v>
      </c>
      <c r="CN81" s="7">
        <f t="shared" si="145"/>
        <v>2690.9858279999999</v>
      </c>
      <c r="CO81" s="7">
        <f t="shared" si="145"/>
        <v>3277.8299759999995</v>
      </c>
      <c r="CP81" s="7">
        <f t="shared" si="145"/>
        <v>3864.6741239999992</v>
      </c>
      <c r="CQ81" s="7"/>
      <c r="CR81" s="7"/>
      <c r="CS81" s="7"/>
      <c r="CT81" s="7"/>
      <c r="CU81" s="6">
        <v>1600</v>
      </c>
    </row>
    <row r="82" spans="37:99" ht="15.75" thickBot="1" x14ac:dyDescent="0.3">
      <c r="AK82">
        <v>2</v>
      </c>
      <c r="AM82" s="93">
        <f>BS59</f>
        <v>1006.6787999999999</v>
      </c>
      <c r="AN82" s="93">
        <f t="shared" ref="AN82:BN82" si="167">BT59</f>
        <v>1269.5961</v>
      </c>
      <c r="AO82" s="93">
        <f t="shared" si="167"/>
        <v>1532.5133999999998</v>
      </c>
      <c r="AP82" s="93">
        <f t="shared" si="167"/>
        <v>1849.2936209999998</v>
      </c>
      <c r="AQ82" s="93">
        <f t="shared" si="167"/>
        <v>1423.7363999999998</v>
      </c>
      <c r="AR82" s="93">
        <f t="shared" si="167"/>
        <v>1828.8266571428571</v>
      </c>
      <c r="AS82" s="93">
        <f t="shared" si="167"/>
        <v>2260.5685714285714</v>
      </c>
      <c r="AT82" s="93">
        <f t="shared" si="167"/>
        <v>2678.9846571428575</v>
      </c>
      <c r="AU82" s="93">
        <f t="shared" si="167"/>
        <v>1653.2011636363636</v>
      </c>
      <c r="AV82" s="93">
        <f t="shared" si="167"/>
        <v>2058.1762675324671</v>
      </c>
      <c r="AW82" s="93">
        <f t="shared" si="167"/>
        <v>2463.1513714285711</v>
      </c>
      <c r="AX82" s="93">
        <f t="shared" si="167"/>
        <v>2868.1264753246755</v>
      </c>
      <c r="AY82" s="93">
        <f t="shared" si="167"/>
        <v>2041.8768</v>
      </c>
      <c r="AZ82" s="93">
        <f t="shared" si="167"/>
        <v>2638.7561159999996</v>
      </c>
      <c r="BA82" s="93">
        <f t="shared" si="167"/>
        <v>3132.1547999999998</v>
      </c>
      <c r="BB82" s="93">
        <f t="shared" si="167"/>
        <v>3677.2937999999999</v>
      </c>
      <c r="BC82" s="93">
        <f t="shared" si="167"/>
        <v>2613.8399999999997</v>
      </c>
      <c r="BD82" s="93">
        <f t="shared" si="167"/>
        <v>3285.0252000000005</v>
      </c>
      <c r="BE82" s="93">
        <f t="shared" si="167"/>
        <v>3956.2104000000008</v>
      </c>
      <c r="BF82" s="93">
        <f t="shared" si="167"/>
        <v>4581.1216440000007</v>
      </c>
      <c r="BG82" s="93">
        <f t="shared" si="167"/>
        <v>2276.8235999999997</v>
      </c>
      <c r="BH82" s="93">
        <f t="shared" si="167"/>
        <v>2916.3023999999996</v>
      </c>
      <c r="BI82" s="93">
        <f t="shared" si="167"/>
        <v>3555.7811999999994</v>
      </c>
      <c r="BJ82" s="93">
        <f t="shared" si="167"/>
        <v>4195.26</v>
      </c>
      <c r="BK82" s="93">
        <f t="shared" si="167"/>
        <v>3521.8152</v>
      </c>
      <c r="BL82" s="93">
        <f t="shared" si="167"/>
        <v>4501.2294000000002</v>
      </c>
      <c r="BM82" s="93">
        <f t="shared" si="167"/>
        <v>5480.6436000000003</v>
      </c>
      <c r="BN82" s="93">
        <f t="shared" si="167"/>
        <v>6266.2560660000008</v>
      </c>
      <c r="BR82" s="6">
        <v>1700</v>
      </c>
      <c r="BS82" s="7">
        <f t="shared" si="147"/>
        <v>955.89300000000003</v>
      </c>
      <c r="BT82" s="7">
        <f t="shared" si="162"/>
        <v>1204.1785833333333</v>
      </c>
      <c r="BU82" s="7">
        <f t="shared" si="163"/>
        <v>1452.4641666666664</v>
      </c>
      <c r="BV82" s="7">
        <f t="shared" si="164"/>
        <v>1751.7722424999995</v>
      </c>
      <c r="BW82" s="91"/>
      <c r="BX82" s="91"/>
      <c r="BY82" s="91"/>
      <c r="BZ82" s="91"/>
      <c r="CA82" s="7">
        <f t="shared" si="148"/>
        <v>1584.016789090909</v>
      </c>
      <c r="CB82" s="7">
        <f t="shared" si="149"/>
        <v>1970.7043659740259</v>
      </c>
      <c r="CC82" s="7">
        <f t="shared" si="150"/>
        <v>2357.3919428571426</v>
      </c>
      <c r="CD82" s="7">
        <f t="shared" si="151"/>
        <v>2744.0795197402595</v>
      </c>
      <c r="CE82" s="7"/>
      <c r="CF82" s="7"/>
      <c r="CG82" s="7"/>
      <c r="CH82" s="7"/>
      <c r="CI82" s="7"/>
      <c r="CJ82" s="7"/>
      <c r="CK82" s="7"/>
      <c r="CL82" s="7"/>
      <c r="CM82" s="7">
        <f t="shared" si="152"/>
        <v>2229.5307900000003</v>
      </c>
      <c r="CN82" s="7">
        <f t="shared" si="145"/>
        <v>2852.6258910000001</v>
      </c>
      <c r="CO82" s="7">
        <f t="shared" si="145"/>
        <v>3475.720992</v>
      </c>
      <c r="CP82" s="7">
        <f t="shared" si="145"/>
        <v>4098.8160929999995</v>
      </c>
      <c r="CQ82" s="7"/>
      <c r="CR82" s="7"/>
      <c r="CS82" s="7"/>
      <c r="CT82" s="7"/>
      <c r="CU82" s="6">
        <v>1700</v>
      </c>
    </row>
    <row r="83" spans="37:99" ht="15.75" thickBot="1" x14ac:dyDescent="0.3">
      <c r="AK83">
        <v>3</v>
      </c>
      <c r="AM83" s="93">
        <f>BS85</f>
        <v>1118.5319999999999</v>
      </c>
      <c r="AN83" s="93">
        <f t="shared" ref="AN83:BN83" si="168">BT85</f>
        <v>1410.6623333333332</v>
      </c>
      <c r="AO83" s="93">
        <f t="shared" si="168"/>
        <v>1702.7926666666665</v>
      </c>
      <c r="AP83" s="93">
        <f t="shared" si="168"/>
        <v>2054.7706899999998</v>
      </c>
      <c r="AQ83" s="93">
        <f t="shared" si="168"/>
        <v>0</v>
      </c>
      <c r="AR83" s="93">
        <f t="shared" si="168"/>
        <v>0</v>
      </c>
      <c r="AS83" s="93">
        <f t="shared" si="168"/>
        <v>0</v>
      </c>
      <c r="AT83" s="93">
        <f t="shared" si="168"/>
        <v>0</v>
      </c>
      <c r="AU83" s="93">
        <f t="shared" si="168"/>
        <v>1855.2590836363636</v>
      </c>
      <c r="AV83" s="93">
        <f t="shared" si="168"/>
        <v>2309.7311446753242</v>
      </c>
      <c r="AW83" s="93">
        <f t="shared" si="168"/>
        <v>2764.2032057142856</v>
      </c>
      <c r="AX83" s="93">
        <f t="shared" si="168"/>
        <v>3218.6752667532469</v>
      </c>
      <c r="AY83" s="93">
        <f t="shared" si="168"/>
        <v>0</v>
      </c>
      <c r="AZ83" s="93">
        <f t="shared" si="168"/>
        <v>0</v>
      </c>
      <c r="BA83" s="93">
        <f t="shared" si="168"/>
        <v>0</v>
      </c>
      <c r="BB83" s="93">
        <f t="shared" si="168"/>
        <v>0</v>
      </c>
      <c r="BC83" s="93">
        <f t="shared" si="168"/>
        <v>0</v>
      </c>
      <c r="BD83" s="93">
        <f t="shared" si="168"/>
        <v>0</v>
      </c>
      <c r="BE83" s="93">
        <f t="shared" si="168"/>
        <v>0</v>
      </c>
      <c r="BF83" s="93">
        <f t="shared" si="168"/>
        <v>0</v>
      </c>
      <c r="BG83" s="93">
        <f t="shared" si="168"/>
        <v>2605.6981199999996</v>
      </c>
      <c r="BH83" s="93">
        <f t="shared" si="168"/>
        <v>3337.5460799999996</v>
      </c>
      <c r="BI83" s="93">
        <f t="shared" si="168"/>
        <v>4069.3940399999997</v>
      </c>
      <c r="BJ83" s="93">
        <f t="shared" si="168"/>
        <v>4801.2420000000002</v>
      </c>
      <c r="BK83" s="93">
        <f t="shared" si="168"/>
        <v>0</v>
      </c>
      <c r="BL83" s="93">
        <f t="shared" si="168"/>
        <v>0</v>
      </c>
      <c r="BM83" s="93">
        <f t="shared" si="168"/>
        <v>0</v>
      </c>
      <c r="BN83" s="93">
        <f t="shared" si="168"/>
        <v>0</v>
      </c>
      <c r="BR83" s="6">
        <v>1800</v>
      </c>
      <c r="BS83" s="7">
        <f t="shared" si="147"/>
        <v>1010.106</v>
      </c>
      <c r="BT83" s="7">
        <f t="shared" si="162"/>
        <v>1273.0065</v>
      </c>
      <c r="BU83" s="7">
        <f t="shared" si="163"/>
        <v>1535.9069999999999</v>
      </c>
      <c r="BV83" s="7">
        <f t="shared" si="164"/>
        <v>1852.7717249999998</v>
      </c>
      <c r="BW83" s="91"/>
      <c r="BX83" s="91"/>
      <c r="BY83" s="91"/>
      <c r="BZ83" s="91"/>
      <c r="CA83" s="7">
        <f t="shared" si="148"/>
        <v>1674.4308872727272</v>
      </c>
      <c r="CB83" s="7">
        <f t="shared" si="149"/>
        <v>2083.7132922077922</v>
      </c>
      <c r="CC83" s="7">
        <f t="shared" si="150"/>
        <v>2492.9956971428574</v>
      </c>
      <c r="CD83" s="7">
        <f t="shared" si="151"/>
        <v>2902.2781020779225</v>
      </c>
      <c r="CE83" s="7"/>
      <c r="CF83" s="7"/>
      <c r="CG83" s="7"/>
      <c r="CH83" s="7"/>
      <c r="CI83" s="7"/>
      <c r="CJ83" s="7"/>
      <c r="CK83" s="7"/>
      <c r="CL83" s="7"/>
      <c r="CM83" s="7">
        <f t="shared" si="152"/>
        <v>2354.9198999999999</v>
      </c>
      <c r="CN83" s="7">
        <f t="shared" si="145"/>
        <v>3014.265954</v>
      </c>
      <c r="CO83" s="7">
        <f t="shared" si="145"/>
        <v>3673.6120079999996</v>
      </c>
      <c r="CP83" s="7">
        <f t="shared" si="145"/>
        <v>4332.9580619999997</v>
      </c>
      <c r="CQ83" s="7"/>
      <c r="CR83" s="7"/>
      <c r="CS83" s="7"/>
      <c r="CT83" s="7"/>
      <c r="CU83" s="6">
        <v>1800</v>
      </c>
    </row>
    <row r="84" spans="37:99" ht="15.75" thickBot="1" x14ac:dyDescent="0.3">
      <c r="AK84">
        <v>4</v>
      </c>
      <c r="AM84" s="94">
        <f>BS111</f>
        <v>1006.6787999999999</v>
      </c>
      <c r="AN84" s="94">
        <f t="shared" ref="AN84:BN84" si="169">BT111</f>
        <v>1269.5961</v>
      </c>
      <c r="AO84" s="94">
        <f t="shared" si="169"/>
        <v>1532.5133999999998</v>
      </c>
      <c r="AP84" s="94">
        <f t="shared" si="169"/>
        <v>1849.2936209999998</v>
      </c>
      <c r="AQ84" s="94">
        <f t="shared" si="169"/>
        <v>0</v>
      </c>
      <c r="AR84" s="94">
        <f t="shared" si="169"/>
        <v>0</v>
      </c>
      <c r="AS84" s="94">
        <f t="shared" si="169"/>
        <v>0</v>
      </c>
      <c r="AT84" s="94">
        <f t="shared" si="169"/>
        <v>0</v>
      </c>
      <c r="AU84" s="94">
        <f t="shared" si="169"/>
        <v>1669.7331752727273</v>
      </c>
      <c r="AV84" s="94">
        <f t="shared" si="169"/>
        <v>2078.7580302077918</v>
      </c>
      <c r="AW84" s="94">
        <f t="shared" si="169"/>
        <v>2487.7828851428571</v>
      </c>
      <c r="AX84" s="94">
        <f t="shared" si="169"/>
        <v>2896.8077400779221</v>
      </c>
      <c r="AY84" s="94">
        <f t="shared" si="169"/>
        <v>0</v>
      </c>
      <c r="AZ84" s="94">
        <f t="shared" si="169"/>
        <v>0</v>
      </c>
      <c r="BA84" s="94">
        <f t="shared" si="169"/>
        <v>0</v>
      </c>
      <c r="BB84" s="94">
        <f t="shared" si="169"/>
        <v>0</v>
      </c>
      <c r="BC84" s="94">
        <f t="shared" si="169"/>
        <v>0</v>
      </c>
      <c r="BD84" s="94">
        <f t="shared" si="169"/>
        <v>0</v>
      </c>
      <c r="BE84" s="94">
        <f t="shared" si="169"/>
        <v>0</v>
      </c>
      <c r="BF84" s="94">
        <f t="shared" si="169"/>
        <v>0</v>
      </c>
      <c r="BG84" s="94">
        <f t="shared" si="169"/>
        <v>2345.1283079999998</v>
      </c>
      <c r="BH84" s="94">
        <f t="shared" si="169"/>
        <v>3003.7914719999999</v>
      </c>
      <c r="BI84" s="94">
        <f t="shared" si="169"/>
        <v>3662.4546359999999</v>
      </c>
      <c r="BJ84" s="94">
        <f t="shared" si="169"/>
        <v>4321.1178</v>
      </c>
      <c r="BK84" s="94">
        <f t="shared" si="169"/>
        <v>0</v>
      </c>
      <c r="BL84" s="94">
        <f t="shared" si="169"/>
        <v>0</v>
      </c>
      <c r="BM84" s="94">
        <f t="shared" si="169"/>
        <v>0</v>
      </c>
      <c r="BN84" s="94">
        <f t="shared" si="169"/>
        <v>0</v>
      </c>
      <c r="BR84" s="6">
        <v>1900</v>
      </c>
      <c r="BS84" s="7">
        <f t="shared" si="147"/>
        <v>1064.3189999999997</v>
      </c>
      <c r="BT84" s="7">
        <f t="shared" si="162"/>
        <v>1341.8344166666664</v>
      </c>
      <c r="BU84" s="7">
        <f t="shared" si="163"/>
        <v>1619.349833333333</v>
      </c>
      <c r="BV84" s="7">
        <f t="shared" si="164"/>
        <v>1953.7712074999997</v>
      </c>
      <c r="BW84" s="91"/>
      <c r="BX84" s="91"/>
      <c r="BY84" s="91"/>
      <c r="BZ84" s="91"/>
      <c r="CA84" s="7">
        <f t="shared" si="148"/>
        <v>1764.8449854545454</v>
      </c>
      <c r="CB84" s="7">
        <f t="shared" si="149"/>
        <v>2196.7222184415582</v>
      </c>
      <c r="CC84" s="7">
        <f t="shared" si="150"/>
        <v>2628.5994514285712</v>
      </c>
      <c r="CD84" s="7">
        <f t="shared" si="151"/>
        <v>3060.4766844155847</v>
      </c>
      <c r="CE84" s="7"/>
      <c r="CF84" s="7"/>
      <c r="CG84" s="7"/>
      <c r="CH84" s="7"/>
      <c r="CI84" s="7"/>
      <c r="CJ84" s="7"/>
      <c r="CK84" s="7"/>
      <c r="CL84" s="7"/>
      <c r="CM84" s="7">
        <f t="shared" si="152"/>
        <v>2480.3090099999999</v>
      </c>
      <c r="CN84" s="7">
        <f t="shared" si="145"/>
        <v>3175.9060169999998</v>
      </c>
      <c r="CO84" s="7">
        <f t="shared" si="145"/>
        <v>3871.5030239999996</v>
      </c>
      <c r="CP84" s="7">
        <f t="shared" si="145"/>
        <v>4567.1000309999999</v>
      </c>
      <c r="CQ84" s="7"/>
      <c r="CR84" s="7"/>
      <c r="CS84" s="7"/>
      <c r="CT84" s="7"/>
      <c r="CU84" s="6">
        <v>1900</v>
      </c>
    </row>
    <row r="85" spans="37:99" ht="15.75" thickBot="1" x14ac:dyDescent="0.3">
      <c r="AK85">
        <v>1</v>
      </c>
      <c r="AL85" s="17">
        <v>2200</v>
      </c>
      <c r="AM85" s="92">
        <f>BS34</f>
        <v>1226.9579999999999</v>
      </c>
      <c r="AN85" s="92">
        <f t="shared" ref="AN85:BN85" si="170">BT34</f>
        <v>1548.3181666666665</v>
      </c>
      <c r="AO85" s="92">
        <f t="shared" si="170"/>
        <v>1869.6783333333333</v>
      </c>
      <c r="AP85" s="92">
        <f t="shared" si="170"/>
        <v>2256.7696550000001</v>
      </c>
      <c r="AQ85" s="92">
        <f t="shared" si="170"/>
        <v>1735.5166666666667</v>
      </c>
      <c r="AR85" s="92">
        <f t="shared" si="170"/>
        <v>2231.0296190476192</v>
      </c>
      <c r="AS85" s="92">
        <f t="shared" si="170"/>
        <v>2757.8571428571431</v>
      </c>
      <c r="AT85" s="92">
        <f t="shared" si="170"/>
        <v>3269.0273809523815</v>
      </c>
      <c r="AU85" s="92">
        <f t="shared" si="170"/>
        <v>2015.9279999999999</v>
      </c>
      <c r="AV85" s="92">
        <f t="shared" si="170"/>
        <v>2510.6425714285715</v>
      </c>
      <c r="AW85" s="92">
        <f t="shared" si="170"/>
        <v>3005.3571428571427</v>
      </c>
      <c r="AX85" s="92">
        <f t="shared" si="170"/>
        <v>3500.0717142857138</v>
      </c>
      <c r="AY85" s="92">
        <f t="shared" si="170"/>
        <v>2490.9760000000001</v>
      </c>
      <c r="AZ85" s="92">
        <f t="shared" si="170"/>
        <v>3220.1420399999997</v>
      </c>
      <c r="BA85" s="92">
        <f t="shared" si="170"/>
        <v>3823.0279999999993</v>
      </c>
      <c r="BB85" s="92">
        <f t="shared" si="170"/>
        <v>4489.0539999999992</v>
      </c>
      <c r="BC85" s="92">
        <f t="shared" si="170"/>
        <v>3189.7333333333331</v>
      </c>
      <c r="BD85" s="92">
        <f t="shared" si="170"/>
        <v>4009.6420000000007</v>
      </c>
      <c r="BE85" s="92">
        <f t="shared" si="170"/>
        <v>4829.5506666666679</v>
      </c>
      <c r="BF85" s="92">
        <f t="shared" si="170"/>
        <v>5592.9647400000013</v>
      </c>
      <c r="BG85" s="92">
        <f t="shared" si="170"/>
        <v>2773.2779999999998</v>
      </c>
      <c r="BH85" s="92">
        <f t="shared" si="170"/>
        <v>3554.2002000000002</v>
      </c>
      <c r="BI85" s="92">
        <f t="shared" si="170"/>
        <v>4335.1224000000002</v>
      </c>
      <c r="BJ85" s="92">
        <f t="shared" si="170"/>
        <v>5116.0446000000002</v>
      </c>
      <c r="BK85" s="92">
        <f t="shared" si="170"/>
        <v>4294.9343999999992</v>
      </c>
      <c r="BL85" s="92">
        <f t="shared" si="170"/>
        <v>5491.3331999999991</v>
      </c>
      <c r="BM85" s="92">
        <f t="shared" si="170"/>
        <v>6687.732</v>
      </c>
      <c r="BN85" s="92">
        <f t="shared" si="170"/>
        <v>7647.6068760000007</v>
      </c>
      <c r="BO85" s="18">
        <v>2200</v>
      </c>
      <c r="BR85" s="6">
        <v>2000</v>
      </c>
      <c r="BS85" s="7">
        <f t="shared" si="147"/>
        <v>1118.5319999999999</v>
      </c>
      <c r="BT85" s="7">
        <f t="shared" si="162"/>
        <v>1410.6623333333332</v>
      </c>
      <c r="BU85" s="7">
        <f t="shared" si="163"/>
        <v>1702.7926666666665</v>
      </c>
      <c r="BV85" s="7">
        <f t="shared" si="164"/>
        <v>2054.7706899999998</v>
      </c>
      <c r="BW85" s="91"/>
      <c r="BX85" s="91"/>
      <c r="BY85" s="91"/>
      <c r="BZ85" s="91"/>
      <c r="CA85" s="7">
        <f t="shared" si="148"/>
        <v>1855.2590836363636</v>
      </c>
      <c r="CB85" s="7">
        <f t="shared" si="149"/>
        <v>2309.7311446753242</v>
      </c>
      <c r="CC85" s="7">
        <f t="shared" si="150"/>
        <v>2764.2032057142856</v>
      </c>
      <c r="CD85" s="7">
        <f t="shared" si="151"/>
        <v>3218.6752667532469</v>
      </c>
      <c r="CE85" s="7"/>
      <c r="CF85" s="7"/>
      <c r="CG85" s="7"/>
      <c r="CH85" s="7"/>
      <c r="CI85" s="7"/>
      <c r="CJ85" s="7"/>
      <c r="CK85" s="7"/>
      <c r="CL85" s="7"/>
      <c r="CM85" s="7">
        <f t="shared" si="152"/>
        <v>2605.6981199999996</v>
      </c>
      <c r="CN85" s="7">
        <f t="shared" ref="CN85:CN90" si="171">DT33*1.03</f>
        <v>3337.5460799999996</v>
      </c>
      <c r="CO85" s="7">
        <f t="shared" ref="CO85:CO90" si="172">DU33*1.03</f>
        <v>4069.3940399999997</v>
      </c>
      <c r="CP85" s="7">
        <f t="shared" ref="CP85:CP90" si="173">DV33*1.03</f>
        <v>4801.2420000000002</v>
      </c>
      <c r="CQ85" s="7"/>
      <c r="CR85" s="7"/>
      <c r="CS85" s="7"/>
      <c r="CT85" s="7"/>
      <c r="CU85" s="6">
        <v>2000</v>
      </c>
    </row>
    <row r="86" spans="37:99" ht="15.75" thickBot="1" x14ac:dyDescent="0.3">
      <c r="AK86">
        <v>2</v>
      </c>
      <c r="AM86" s="93">
        <f>BS60</f>
        <v>1104.2621999999999</v>
      </c>
      <c r="AN86" s="93">
        <f t="shared" ref="AN86:BN86" si="174">BT60</f>
        <v>1393.4863499999999</v>
      </c>
      <c r="AO86" s="93">
        <f t="shared" si="174"/>
        <v>1682.7104999999999</v>
      </c>
      <c r="AP86" s="93">
        <f t="shared" si="174"/>
        <v>2031.0926895</v>
      </c>
      <c r="AQ86" s="93">
        <f t="shared" si="174"/>
        <v>1561.9649999999999</v>
      </c>
      <c r="AR86" s="93">
        <f t="shared" si="174"/>
        <v>2007.9266571428573</v>
      </c>
      <c r="AS86" s="93">
        <f t="shared" si="174"/>
        <v>2482.0714285714289</v>
      </c>
      <c r="AT86" s="93">
        <f t="shared" si="174"/>
        <v>2942.1246428571435</v>
      </c>
      <c r="AU86" s="93">
        <f t="shared" si="174"/>
        <v>1814.3352</v>
      </c>
      <c r="AV86" s="93">
        <f t="shared" si="174"/>
        <v>2259.5783142857144</v>
      </c>
      <c r="AW86" s="93">
        <f t="shared" si="174"/>
        <v>2704.8214285714284</v>
      </c>
      <c r="AX86" s="93">
        <f t="shared" si="174"/>
        <v>3150.0645428571424</v>
      </c>
      <c r="AY86" s="93">
        <f t="shared" si="174"/>
        <v>2241.8784000000001</v>
      </c>
      <c r="AZ86" s="93">
        <f t="shared" si="174"/>
        <v>2898.1278359999997</v>
      </c>
      <c r="BA86" s="93">
        <f t="shared" si="174"/>
        <v>3440.7251999999994</v>
      </c>
      <c r="BB86" s="93">
        <f t="shared" si="174"/>
        <v>4040.1485999999995</v>
      </c>
      <c r="BC86" s="93">
        <f t="shared" si="174"/>
        <v>2870.7599999999998</v>
      </c>
      <c r="BD86" s="93">
        <f t="shared" si="174"/>
        <v>3608.6778000000008</v>
      </c>
      <c r="BE86" s="93">
        <f t="shared" si="174"/>
        <v>4346.5956000000015</v>
      </c>
      <c r="BF86" s="93">
        <f t="shared" si="174"/>
        <v>5033.6682660000015</v>
      </c>
      <c r="BG86" s="93">
        <f t="shared" si="174"/>
        <v>2495.9501999999998</v>
      </c>
      <c r="BH86" s="93">
        <f t="shared" si="174"/>
        <v>3198.7801800000002</v>
      </c>
      <c r="BI86" s="93">
        <f t="shared" si="174"/>
        <v>3901.6101600000002</v>
      </c>
      <c r="BJ86" s="93">
        <f t="shared" si="174"/>
        <v>4604.4401400000006</v>
      </c>
      <c r="BK86" s="93">
        <f t="shared" si="174"/>
        <v>3865.4409599999994</v>
      </c>
      <c r="BL86" s="93">
        <f t="shared" si="174"/>
        <v>4942.1998799999992</v>
      </c>
      <c r="BM86" s="93">
        <f t="shared" si="174"/>
        <v>6018.9588000000003</v>
      </c>
      <c r="BN86" s="93">
        <f t="shared" si="174"/>
        <v>6882.8461884000008</v>
      </c>
      <c r="BR86" s="6">
        <v>2200</v>
      </c>
      <c r="BS86" s="7">
        <f t="shared" si="147"/>
        <v>1226.9579999999999</v>
      </c>
      <c r="BT86" s="7">
        <f t="shared" si="162"/>
        <v>1548.3181666666665</v>
      </c>
      <c r="BU86" s="7">
        <f t="shared" si="163"/>
        <v>1869.6783333333333</v>
      </c>
      <c r="BV86" s="7">
        <f t="shared" si="164"/>
        <v>2256.7696550000001</v>
      </c>
      <c r="BW86" s="91"/>
      <c r="BX86" s="91"/>
      <c r="BY86" s="91"/>
      <c r="BZ86" s="91"/>
      <c r="CA86" s="7">
        <f t="shared" si="148"/>
        <v>2036.08728</v>
      </c>
      <c r="CB86" s="7">
        <f t="shared" si="149"/>
        <v>2535.7489971428572</v>
      </c>
      <c r="CC86" s="7">
        <f t="shared" si="150"/>
        <v>3035.4107142857142</v>
      </c>
      <c r="CD86" s="7">
        <f t="shared" si="151"/>
        <v>3535.0724314285708</v>
      </c>
      <c r="CE86" s="7"/>
      <c r="CF86" s="7"/>
      <c r="CG86" s="7"/>
      <c r="CH86" s="7"/>
      <c r="CI86" s="7"/>
      <c r="CJ86" s="7"/>
      <c r="CK86" s="7"/>
      <c r="CL86" s="7"/>
      <c r="CM86" s="7">
        <f t="shared" si="152"/>
        <v>2856.4763399999997</v>
      </c>
      <c r="CN86" s="7">
        <f t="shared" si="171"/>
        <v>3660.8262060000002</v>
      </c>
      <c r="CO86" s="7">
        <f t="shared" si="172"/>
        <v>4465.1760720000002</v>
      </c>
      <c r="CP86" s="7">
        <f t="shared" si="173"/>
        <v>5269.5259380000007</v>
      </c>
      <c r="CQ86" s="7"/>
      <c r="CR86" s="7"/>
      <c r="CS86" s="7"/>
      <c r="CT86" s="7"/>
      <c r="CU86" s="6">
        <v>2200</v>
      </c>
    </row>
    <row r="87" spans="37:99" ht="15.75" thickBot="1" x14ac:dyDescent="0.3">
      <c r="AK87">
        <v>3</v>
      </c>
      <c r="AM87" s="93">
        <f>BS86</f>
        <v>1226.9579999999999</v>
      </c>
      <c r="AN87" s="93">
        <f t="shared" ref="AN87:BN87" si="175">BT86</f>
        <v>1548.3181666666665</v>
      </c>
      <c r="AO87" s="93">
        <f t="shared" si="175"/>
        <v>1869.6783333333333</v>
      </c>
      <c r="AP87" s="93">
        <f t="shared" si="175"/>
        <v>2256.7696550000001</v>
      </c>
      <c r="AQ87" s="93">
        <f t="shared" si="175"/>
        <v>0</v>
      </c>
      <c r="AR87" s="93">
        <f t="shared" si="175"/>
        <v>0</v>
      </c>
      <c r="AS87" s="93">
        <f t="shared" si="175"/>
        <v>0</v>
      </c>
      <c r="AT87" s="93">
        <f t="shared" si="175"/>
        <v>0</v>
      </c>
      <c r="AU87" s="93">
        <f t="shared" si="175"/>
        <v>2036.08728</v>
      </c>
      <c r="AV87" s="93">
        <f t="shared" si="175"/>
        <v>2535.7489971428572</v>
      </c>
      <c r="AW87" s="93">
        <f t="shared" si="175"/>
        <v>3035.4107142857142</v>
      </c>
      <c r="AX87" s="93">
        <f t="shared" si="175"/>
        <v>3535.0724314285708</v>
      </c>
      <c r="AY87" s="93">
        <f t="shared" si="175"/>
        <v>0</v>
      </c>
      <c r="AZ87" s="93">
        <f t="shared" si="175"/>
        <v>0</v>
      </c>
      <c r="BA87" s="93">
        <f t="shared" si="175"/>
        <v>0</v>
      </c>
      <c r="BB87" s="93">
        <f t="shared" si="175"/>
        <v>0</v>
      </c>
      <c r="BC87" s="93">
        <f t="shared" si="175"/>
        <v>0</v>
      </c>
      <c r="BD87" s="93">
        <f t="shared" si="175"/>
        <v>0</v>
      </c>
      <c r="BE87" s="93">
        <f t="shared" si="175"/>
        <v>0</v>
      </c>
      <c r="BF87" s="93">
        <f t="shared" si="175"/>
        <v>0</v>
      </c>
      <c r="BG87" s="93">
        <f t="shared" si="175"/>
        <v>2856.4763399999997</v>
      </c>
      <c r="BH87" s="93">
        <f t="shared" si="175"/>
        <v>3660.8262060000002</v>
      </c>
      <c r="BI87" s="93">
        <f t="shared" si="175"/>
        <v>4465.1760720000002</v>
      </c>
      <c r="BJ87" s="93">
        <f t="shared" si="175"/>
        <v>5269.5259380000007</v>
      </c>
      <c r="BK87" s="93">
        <f t="shared" si="175"/>
        <v>0</v>
      </c>
      <c r="BL87" s="93">
        <f t="shared" si="175"/>
        <v>0</v>
      </c>
      <c r="BM87" s="93">
        <f t="shared" si="175"/>
        <v>0</v>
      </c>
      <c r="BN87" s="93">
        <f t="shared" si="175"/>
        <v>0</v>
      </c>
      <c r="BR87" s="6">
        <v>2400</v>
      </c>
      <c r="BS87" s="7">
        <f t="shared" si="147"/>
        <v>1335.3839999999998</v>
      </c>
      <c r="BT87" s="7">
        <f t="shared" si="162"/>
        <v>1685.9739999999997</v>
      </c>
      <c r="BU87" s="7">
        <f t="shared" si="163"/>
        <v>2036.5639999999999</v>
      </c>
      <c r="BV87" s="7">
        <f t="shared" si="164"/>
        <v>2458.7686200000003</v>
      </c>
      <c r="BW87" s="91"/>
      <c r="BX87" s="91"/>
      <c r="BY87" s="91"/>
      <c r="BZ87" s="91"/>
      <c r="CA87" s="7">
        <f t="shared" si="148"/>
        <v>2216.9154763636361</v>
      </c>
      <c r="CB87" s="7">
        <f t="shared" si="149"/>
        <v>2761.7668496103893</v>
      </c>
      <c r="CC87" s="7">
        <f t="shared" si="150"/>
        <v>3306.6182228571429</v>
      </c>
      <c r="CD87" s="7">
        <f t="shared" si="151"/>
        <v>3851.469596103896</v>
      </c>
      <c r="CE87" s="7"/>
      <c r="CF87" s="7"/>
      <c r="CG87" s="7"/>
      <c r="CH87" s="7"/>
      <c r="CI87" s="7"/>
      <c r="CJ87" s="7"/>
      <c r="CK87" s="7"/>
      <c r="CL87" s="7"/>
      <c r="CM87" s="7">
        <f t="shared" si="152"/>
        <v>3107.2545599999999</v>
      </c>
      <c r="CN87" s="7">
        <f t="shared" si="171"/>
        <v>3984.1063319999994</v>
      </c>
      <c r="CO87" s="7">
        <f t="shared" si="172"/>
        <v>4860.9581039999994</v>
      </c>
      <c r="CP87" s="7">
        <f t="shared" si="173"/>
        <v>5737.8098759999993</v>
      </c>
      <c r="CQ87" s="7"/>
      <c r="CR87" s="7"/>
      <c r="CS87" s="7"/>
      <c r="CT87" s="7"/>
      <c r="CU87" s="6">
        <v>2400</v>
      </c>
    </row>
    <row r="88" spans="37:99" ht="15.75" thickBot="1" x14ac:dyDescent="0.3">
      <c r="AK88">
        <v>4</v>
      </c>
      <c r="AM88" s="94">
        <f>BS112</f>
        <v>1104.2621999999999</v>
      </c>
      <c r="AN88" s="94">
        <f t="shared" ref="AN88:BN88" si="176">BT112</f>
        <v>1393.4863499999999</v>
      </c>
      <c r="AO88" s="94">
        <f t="shared" si="176"/>
        <v>1682.7104999999999</v>
      </c>
      <c r="AP88" s="94">
        <f t="shared" si="176"/>
        <v>2031.0926895</v>
      </c>
      <c r="AQ88" s="94">
        <f t="shared" si="176"/>
        <v>0</v>
      </c>
      <c r="AR88" s="94">
        <f t="shared" si="176"/>
        <v>0</v>
      </c>
      <c r="AS88" s="94">
        <f t="shared" si="176"/>
        <v>0</v>
      </c>
      <c r="AT88" s="94">
        <f t="shared" si="176"/>
        <v>0</v>
      </c>
      <c r="AU88" s="94">
        <f t="shared" si="176"/>
        <v>1832.478552</v>
      </c>
      <c r="AV88" s="94">
        <f t="shared" si="176"/>
        <v>2282.1740974285717</v>
      </c>
      <c r="AW88" s="94">
        <f t="shared" si="176"/>
        <v>2731.8696428571429</v>
      </c>
      <c r="AX88" s="94">
        <f t="shared" si="176"/>
        <v>3181.5651882857137</v>
      </c>
      <c r="AY88" s="94">
        <f t="shared" si="176"/>
        <v>0</v>
      </c>
      <c r="AZ88" s="94">
        <f t="shared" si="176"/>
        <v>0</v>
      </c>
      <c r="BA88" s="94">
        <f t="shared" si="176"/>
        <v>0</v>
      </c>
      <c r="BB88" s="94">
        <f t="shared" si="176"/>
        <v>0</v>
      </c>
      <c r="BC88" s="94">
        <f t="shared" si="176"/>
        <v>0</v>
      </c>
      <c r="BD88" s="94">
        <f t="shared" si="176"/>
        <v>0</v>
      </c>
      <c r="BE88" s="94">
        <f t="shared" si="176"/>
        <v>0</v>
      </c>
      <c r="BF88" s="94">
        <f t="shared" si="176"/>
        <v>0</v>
      </c>
      <c r="BG88" s="94">
        <f t="shared" si="176"/>
        <v>2570.8287059999998</v>
      </c>
      <c r="BH88" s="94">
        <f t="shared" si="176"/>
        <v>3294.7435854</v>
      </c>
      <c r="BI88" s="94">
        <f t="shared" si="176"/>
        <v>4018.6584648000003</v>
      </c>
      <c r="BJ88" s="94">
        <f t="shared" si="176"/>
        <v>4742.573344200001</v>
      </c>
      <c r="BK88" s="94">
        <f t="shared" si="176"/>
        <v>0</v>
      </c>
      <c r="BL88" s="94">
        <f t="shared" si="176"/>
        <v>0</v>
      </c>
      <c r="BM88" s="94">
        <f t="shared" si="176"/>
        <v>0</v>
      </c>
      <c r="BN88" s="94">
        <f t="shared" si="176"/>
        <v>0</v>
      </c>
      <c r="BR88" s="6">
        <v>2600</v>
      </c>
      <c r="BS88" s="7">
        <f t="shared" si="147"/>
        <v>1443.8099999999997</v>
      </c>
      <c r="BT88" s="7">
        <f t="shared" si="162"/>
        <v>1823.629833333333</v>
      </c>
      <c r="BU88" s="7">
        <f t="shared" si="163"/>
        <v>2203.4496666666664</v>
      </c>
      <c r="BV88" s="7">
        <f t="shared" si="164"/>
        <v>2660.7675850000001</v>
      </c>
      <c r="BW88" s="91"/>
      <c r="BX88" s="91"/>
      <c r="BY88" s="91"/>
      <c r="BZ88" s="91"/>
      <c r="CA88" s="7">
        <f t="shared" si="148"/>
        <v>2397.743672727273</v>
      </c>
      <c r="CB88" s="7">
        <f t="shared" si="149"/>
        <v>2987.7847020779222</v>
      </c>
      <c r="CC88" s="7">
        <f t="shared" si="150"/>
        <v>3577.8257314285715</v>
      </c>
      <c r="CD88" s="7">
        <f t="shared" si="151"/>
        <v>4167.8667607792204</v>
      </c>
      <c r="CE88" s="7"/>
      <c r="CF88" s="7"/>
      <c r="CG88" s="7"/>
      <c r="CH88" s="7"/>
      <c r="CI88" s="7"/>
      <c r="CJ88" s="7"/>
      <c r="CK88" s="7"/>
      <c r="CL88" s="7"/>
      <c r="CM88" s="7">
        <f t="shared" si="152"/>
        <v>3358.0327799999995</v>
      </c>
      <c r="CN88" s="7">
        <f t="shared" si="171"/>
        <v>4307.386457999999</v>
      </c>
      <c r="CO88" s="7">
        <f t="shared" si="172"/>
        <v>5256.7401360000003</v>
      </c>
      <c r="CP88" s="7">
        <f t="shared" si="173"/>
        <v>6206.0938140000007</v>
      </c>
      <c r="CQ88" s="7"/>
      <c r="CR88" s="7"/>
      <c r="CS88" s="7"/>
      <c r="CT88" s="7"/>
      <c r="CU88" s="6">
        <v>2600</v>
      </c>
    </row>
    <row r="89" spans="37:99" ht="15.75" thickBot="1" x14ac:dyDescent="0.3">
      <c r="AK89">
        <v>1</v>
      </c>
      <c r="AL89" s="17">
        <v>2400</v>
      </c>
      <c r="AM89" s="92">
        <f>BS35</f>
        <v>1335.3839999999998</v>
      </c>
      <c r="AN89" s="92">
        <f t="shared" ref="AN89:BN89" si="177">BT35</f>
        <v>1685.9739999999997</v>
      </c>
      <c r="AO89" s="92">
        <f t="shared" si="177"/>
        <v>2036.5639999999999</v>
      </c>
      <c r="AP89" s="92">
        <f t="shared" si="177"/>
        <v>2458.7686200000003</v>
      </c>
      <c r="AQ89" s="92">
        <f t="shared" si="177"/>
        <v>1889.1039999999998</v>
      </c>
      <c r="AR89" s="92">
        <f t="shared" si="177"/>
        <v>2430.0296190476192</v>
      </c>
      <c r="AS89" s="92">
        <f t="shared" si="177"/>
        <v>3003.9714285714285</v>
      </c>
      <c r="AT89" s="92">
        <f t="shared" si="177"/>
        <v>3561.4051428571429</v>
      </c>
      <c r="AU89" s="92">
        <f t="shared" si="177"/>
        <v>2194.9658181818181</v>
      </c>
      <c r="AV89" s="92">
        <f t="shared" si="177"/>
        <v>2734.4226233766231</v>
      </c>
      <c r="AW89" s="92">
        <f t="shared" si="177"/>
        <v>3273.8794285714284</v>
      </c>
      <c r="AX89" s="92">
        <f t="shared" si="177"/>
        <v>3813.3362337662338</v>
      </c>
      <c r="AY89" s="92">
        <f t="shared" si="177"/>
        <v>2713.1999999999994</v>
      </c>
      <c r="AZ89" s="92">
        <f t="shared" si="177"/>
        <v>3508.3328399999996</v>
      </c>
      <c r="BA89" s="92">
        <f t="shared" si="177"/>
        <v>4165.8839999999991</v>
      </c>
      <c r="BB89" s="92">
        <f t="shared" si="177"/>
        <v>4892.2259999999987</v>
      </c>
      <c r="BC89" s="92">
        <f t="shared" si="177"/>
        <v>3475.2</v>
      </c>
      <c r="BD89" s="92">
        <f t="shared" si="177"/>
        <v>4369.2560000000003</v>
      </c>
      <c r="BE89" s="92">
        <f t="shared" si="177"/>
        <v>5263.3120000000008</v>
      </c>
      <c r="BF89" s="92">
        <f t="shared" si="177"/>
        <v>6095.7943200000009</v>
      </c>
      <c r="BG89" s="92">
        <f t="shared" si="177"/>
        <v>3016.752</v>
      </c>
      <c r="BH89" s="92">
        <f t="shared" si="177"/>
        <v>3868.0643999999993</v>
      </c>
      <c r="BI89" s="92">
        <f t="shared" si="177"/>
        <v>4719.3767999999991</v>
      </c>
      <c r="BJ89" s="92">
        <f t="shared" si="177"/>
        <v>5570.6891999999989</v>
      </c>
      <c r="BK89" s="92">
        <f t="shared" si="177"/>
        <v>4676.7408000000005</v>
      </c>
      <c r="BL89" s="92">
        <f t="shared" si="177"/>
        <v>5981.3004000000001</v>
      </c>
      <c r="BM89" s="92">
        <f t="shared" si="177"/>
        <v>7285.86</v>
      </c>
      <c r="BN89" s="92">
        <f t="shared" si="177"/>
        <v>8332.7070119999989</v>
      </c>
      <c r="BO89" s="18">
        <v>2400</v>
      </c>
      <c r="BR89" s="6">
        <v>2800</v>
      </c>
      <c r="BS89" s="7">
        <f t="shared" si="147"/>
        <v>1552.2359999999996</v>
      </c>
      <c r="BT89" s="7">
        <f t="shared" si="162"/>
        <v>1961.2856666666662</v>
      </c>
      <c r="BU89" s="7">
        <f t="shared" si="163"/>
        <v>2370.335333333333</v>
      </c>
      <c r="BV89" s="7">
        <f t="shared" si="164"/>
        <v>2862.7665499999998</v>
      </c>
      <c r="BW89" s="91"/>
      <c r="BX89" s="91"/>
      <c r="BY89" s="91"/>
      <c r="BZ89" s="91"/>
      <c r="CA89" s="7">
        <f t="shared" si="148"/>
        <v>2578.5718690909093</v>
      </c>
      <c r="CB89" s="7">
        <f t="shared" si="149"/>
        <v>3213.8025545454543</v>
      </c>
      <c r="CC89" s="7">
        <f t="shared" si="150"/>
        <v>3849.0332400000002</v>
      </c>
      <c r="CD89" s="7">
        <f t="shared" si="151"/>
        <v>4484.2639254545456</v>
      </c>
      <c r="CE89" s="7"/>
      <c r="CF89" s="7"/>
      <c r="CG89" s="7"/>
      <c r="CH89" s="7"/>
      <c r="CI89" s="7"/>
      <c r="CJ89" s="7"/>
      <c r="CK89" s="7"/>
      <c r="CL89" s="7"/>
      <c r="CM89" s="7">
        <f t="shared" si="152"/>
        <v>3608.8110000000001</v>
      </c>
      <c r="CN89" s="7">
        <f t="shared" si="171"/>
        <v>4630.6665840000005</v>
      </c>
      <c r="CO89" s="7">
        <f t="shared" si="172"/>
        <v>5652.5221679999995</v>
      </c>
      <c r="CP89" s="7">
        <f t="shared" si="173"/>
        <v>6674.3777519999994</v>
      </c>
      <c r="CQ89" s="7"/>
      <c r="CR89" s="7"/>
      <c r="CS89" s="7"/>
      <c r="CT89" s="7"/>
      <c r="CU89" s="6">
        <v>2800</v>
      </c>
    </row>
    <row r="90" spans="37:99" ht="15.75" thickBot="1" x14ac:dyDescent="0.3">
      <c r="AK90">
        <v>2</v>
      </c>
      <c r="AM90" s="93">
        <f>BS61</f>
        <v>1201.8455999999999</v>
      </c>
      <c r="AN90" s="93">
        <f t="shared" ref="AN90:BN90" si="178">BT61</f>
        <v>1517.3765999999998</v>
      </c>
      <c r="AO90" s="93">
        <f t="shared" si="178"/>
        <v>1832.9076</v>
      </c>
      <c r="AP90" s="93">
        <f t="shared" si="178"/>
        <v>2212.8917580000002</v>
      </c>
      <c r="AQ90" s="93">
        <f t="shared" si="178"/>
        <v>1700.1935999999998</v>
      </c>
      <c r="AR90" s="93">
        <f t="shared" si="178"/>
        <v>2187.0266571428574</v>
      </c>
      <c r="AS90" s="93">
        <f t="shared" si="178"/>
        <v>2703.5742857142859</v>
      </c>
      <c r="AT90" s="93">
        <f t="shared" si="178"/>
        <v>3205.2646285714286</v>
      </c>
      <c r="AU90" s="93">
        <f t="shared" si="178"/>
        <v>1975.4692363636364</v>
      </c>
      <c r="AV90" s="93">
        <f t="shared" si="178"/>
        <v>2460.9803610389608</v>
      </c>
      <c r="AW90" s="93">
        <f t="shared" si="178"/>
        <v>2946.4914857142858</v>
      </c>
      <c r="AX90" s="93">
        <f t="shared" si="178"/>
        <v>3432.0026103896107</v>
      </c>
      <c r="AY90" s="93">
        <f t="shared" si="178"/>
        <v>2441.8799999999997</v>
      </c>
      <c r="AZ90" s="93">
        <f t="shared" si="178"/>
        <v>3157.4995559999998</v>
      </c>
      <c r="BA90" s="93">
        <f t="shared" si="178"/>
        <v>3749.2955999999995</v>
      </c>
      <c r="BB90" s="93">
        <f t="shared" si="178"/>
        <v>4403.0033999999987</v>
      </c>
      <c r="BC90" s="93">
        <f t="shared" si="178"/>
        <v>3127.68</v>
      </c>
      <c r="BD90" s="93">
        <f t="shared" si="178"/>
        <v>3932.3304000000003</v>
      </c>
      <c r="BE90" s="93">
        <f t="shared" si="178"/>
        <v>4736.9808000000012</v>
      </c>
      <c r="BF90" s="93">
        <f t="shared" si="178"/>
        <v>5486.2148880000013</v>
      </c>
      <c r="BG90" s="93">
        <f t="shared" si="178"/>
        <v>2715.0767999999998</v>
      </c>
      <c r="BH90" s="93">
        <f t="shared" si="178"/>
        <v>3481.2579599999995</v>
      </c>
      <c r="BI90" s="93">
        <f t="shared" si="178"/>
        <v>4247.4391199999991</v>
      </c>
      <c r="BJ90" s="93">
        <f t="shared" si="178"/>
        <v>5013.6202799999992</v>
      </c>
      <c r="BK90" s="93">
        <f t="shared" si="178"/>
        <v>4209.0667200000007</v>
      </c>
      <c r="BL90" s="93">
        <f t="shared" si="178"/>
        <v>5383.1703600000001</v>
      </c>
      <c r="BM90" s="93">
        <f t="shared" si="178"/>
        <v>6557.2739999999994</v>
      </c>
      <c r="BN90" s="93">
        <f t="shared" si="178"/>
        <v>7499.4363107999989</v>
      </c>
      <c r="BR90" s="6">
        <v>3000</v>
      </c>
      <c r="BS90" s="7">
        <f t="shared" si="147"/>
        <v>1660.662</v>
      </c>
      <c r="BT90" s="7">
        <f t="shared" si="162"/>
        <v>2098.9414999999999</v>
      </c>
      <c r="BU90" s="7">
        <f t="shared" si="163"/>
        <v>2537.221</v>
      </c>
      <c r="BV90" s="7">
        <f t="shared" si="164"/>
        <v>3064.7655150000001</v>
      </c>
      <c r="BW90" s="91"/>
      <c r="BX90" s="91"/>
      <c r="BY90" s="91"/>
      <c r="BZ90" s="91"/>
      <c r="CA90" s="7">
        <f t="shared" si="148"/>
        <v>2759.4000654545457</v>
      </c>
      <c r="CB90" s="7">
        <f t="shared" si="149"/>
        <v>3439.8204070129868</v>
      </c>
      <c r="CC90" s="7">
        <f t="shared" si="150"/>
        <v>4120.2407485714284</v>
      </c>
      <c r="CD90" s="7">
        <f t="shared" si="151"/>
        <v>4800.66109012987</v>
      </c>
      <c r="CE90" s="7"/>
      <c r="CF90" s="7"/>
      <c r="CG90" s="7"/>
      <c r="CH90" s="7"/>
      <c r="CI90" s="7"/>
      <c r="CJ90" s="7"/>
      <c r="CK90" s="7"/>
      <c r="CL90" s="7"/>
      <c r="CM90" s="7">
        <f t="shared" si="152"/>
        <v>3859.5892200000003</v>
      </c>
      <c r="CN90" s="7">
        <f t="shared" si="171"/>
        <v>4953.9467100000002</v>
      </c>
      <c r="CO90" s="7">
        <f t="shared" si="172"/>
        <v>6048.3042000000005</v>
      </c>
      <c r="CP90" s="7">
        <f t="shared" si="173"/>
        <v>7142.6616900000008</v>
      </c>
      <c r="CQ90" s="7"/>
      <c r="CR90" s="7"/>
      <c r="CS90" s="7"/>
      <c r="CT90" s="7"/>
      <c r="CU90" s="6">
        <v>3000</v>
      </c>
    </row>
    <row r="91" spans="37:99" x14ac:dyDescent="0.25">
      <c r="AK91">
        <v>3</v>
      </c>
      <c r="AM91" s="93">
        <f>BS87</f>
        <v>1335.3839999999998</v>
      </c>
      <c r="AN91" s="93">
        <f t="shared" ref="AN91:BN91" si="179">BT87</f>
        <v>1685.9739999999997</v>
      </c>
      <c r="AO91" s="93">
        <f t="shared" si="179"/>
        <v>2036.5639999999999</v>
      </c>
      <c r="AP91" s="93">
        <f t="shared" si="179"/>
        <v>2458.7686200000003</v>
      </c>
      <c r="AQ91" s="93">
        <f t="shared" si="179"/>
        <v>0</v>
      </c>
      <c r="AR91" s="93">
        <f t="shared" si="179"/>
        <v>0</v>
      </c>
      <c r="AS91" s="93">
        <f t="shared" si="179"/>
        <v>0</v>
      </c>
      <c r="AT91" s="93">
        <f t="shared" si="179"/>
        <v>0</v>
      </c>
      <c r="AU91" s="93">
        <f t="shared" si="179"/>
        <v>2216.9154763636361</v>
      </c>
      <c r="AV91" s="93">
        <f t="shared" si="179"/>
        <v>2761.7668496103893</v>
      </c>
      <c r="AW91" s="93">
        <f t="shared" si="179"/>
        <v>3306.6182228571429</v>
      </c>
      <c r="AX91" s="93">
        <f t="shared" si="179"/>
        <v>3851.469596103896</v>
      </c>
      <c r="AY91" s="93">
        <f t="shared" si="179"/>
        <v>0</v>
      </c>
      <c r="AZ91" s="93">
        <f t="shared" si="179"/>
        <v>0</v>
      </c>
      <c r="BA91" s="93">
        <f t="shared" si="179"/>
        <v>0</v>
      </c>
      <c r="BB91" s="93">
        <f t="shared" si="179"/>
        <v>0</v>
      </c>
      <c r="BC91" s="93">
        <f t="shared" si="179"/>
        <v>0</v>
      </c>
      <c r="BD91" s="93">
        <f t="shared" si="179"/>
        <v>0</v>
      </c>
      <c r="BE91" s="93">
        <f t="shared" si="179"/>
        <v>0</v>
      </c>
      <c r="BF91" s="93">
        <f t="shared" si="179"/>
        <v>0</v>
      </c>
      <c r="BG91" s="93">
        <f t="shared" si="179"/>
        <v>3107.2545599999999</v>
      </c>
      <c r="BH91" s="93">
        <f t="shared" si="179"/>
        <v>3984.1063319999994</v>
      </c>
      <c r="BI91" s="93">
        <f t="shared" si="179"/>
        <v>4860.9581039999994</v>
      </c>
      <c r="BJ91" s="93">
        <f t="shared" si="179"/>
        <v>5737.8098759999993</v>
      </c>
      <c r="BK91" s="93">
        <f t="shared" si="179"/>
        <v>0</v>
      </c>
      <c r="BL91" s="93">
        <f t="shared" si="179"/>
        <v>0</v>
      </c>
      <c r="BM91" s="93">
        <f t="shared" si="179"/>
        <v>0</v>
      </c>
      <c r="BN91" s="93">
        <f t="shared" si="179"/>
        <v>0</v>
      </c>
    </row>
    <row r="92" spans="37:99" ht="15.75" thickBot="1" x14ac:dyDescent="0.3">
      <c r="AK92">
        <v>4</v>
      </c>
      <c r="AM92" s="94">
        <f>BS113</f>
        <v>1201.8455999999999</v>
      </c>
      <c r="AN92" s="94">
        <f t="shared" ref="AN92:BN92" si="180">BT113</f>
        <v>1517.3765999999998</v>
      </c>
      <c r="AO92" s="94">
        <f t="shared" si="180"/>
        <v>1832.9076</v>
      </c>
      <c r="AP92" s="94">
        <f t="shared" si="180"/>
        <v>2212.8917580000002</v>
      </c>
      <c r="AQ92" s="94">
        <f t="shared" si="180"/>
        <v>0</v>
      </c>
      <c r="AR92" s="94">
        <f t="shared" si="180"/>
        <v>0</v>
      </c>
      <c r="AS92" s="94">
        <f t="shared" si="180"/>
        <v>0</v>
      </c>
      <c r="AT92" s="94">
        <f t="shared" si="180"/>
        <v>0</v>
      </c>
      <c r="AU92" s="94">
        <f t="shared" si="180"/>
        <v>1995.2239287272726</v>
      </c>
      <c r="AV92" s="94">
        <f t="shared" si="180"/>
        <v>2485.5901646493503</v>
      </c>
      <c r="AW92" s="94">
        <f t="shared" si="180"/>
        <v>2975.9564005714287</v>
      </c>
      <c r="AX92" s="94">
        <f t="shared" si="180"/>
        <v>3466.3226364935067</v>
      </c>
      <c r="AY92" s="94">
        <f t="shared" si="180"/>
        <v>0</v>
      </c>
      <c r="AZ92" s="94">
        <f t="shared" si="180"/>
        <v>0</v>
      </c>
      <c r="BA92" s="94">
        <f t="shared" si="180"/>
        <v>0</v>
      </c>
      <c r="BB92" s="94">
        <f t="shared" si="180"/>
        <v>0</v>
      </c>
      <c r="BC92" s="94">
        <f t="shared" si="180"/>
        <v>0</v>
      </c>
      <c r="BD92" s="94">
        <f t="shared" si="180"/>
        <v>0</v>
      </c>
      <c r="BE92" s="94">
        <f t="shared" si="180"/>
        <v>0</v>
      </c>
      <c r="BF92" s="94">
        <f t="shared" si="180"/>
        <v>0</v>
      </c>
      <c r="BG92" s="94">
        <f t="shared" si="180"/>
        <v>2796.5291039999997</v>
      </c>
      <c r="BH92" s="94">
        <f t="shared" si="180"/>
        <v>3585.6956987999997</v>
      </c>
      <c r="BI92" s="94">
        <f t="shared" si="180"/>
        <v>4374.8622935999992</v>
      </c>
      <c r="BJ92" s="94">
        <f t="shared" si="180"/>
        <v>5164.0288883999992</v>
      </c>
      <c r="BK92" s="94">
        <f t="shared" si="180"/>
        <v>0</v>
      </c>
      <c r="BL92" s="94">
        <f t="shared" si="180"/>
        <v>0</v>
      </c>
      <c r="BM92" s="94">
        <f t="shared" si="180"/>
        <v>0</v>
      </c>
      <c r="BN92" s="94">
        <f t="shared" si="180"/>
        <v>0</v>
      </c>
      <c r="CB92" t="s">
        <v>31</v>
      </c>
    </row>
    <row r="93" spans="37:99" ht="15.75" thickBot="1" x14ac:dyDescent="0.3">
      <c r="AK93">
        <v>1</v>
      </c>
      <c r="AL93" s="17">
        <v>2600</v>
      </c>
      <c r="AM93" s="92">
        <f>BS36</f>
        <v>1443.8099999999997</v>
      </c>
      <c r="AN93" s="92">
        <f t="shared" ref="AN93:BN93" si="181">BT36</f>
        <v>1823.629833333333</v>
      </c>
      <c r="AO93" s="92">
        <f t="shared" si="181"/>
        <v>2203.4496666666664</v>
      </c>
      <c r="AP93" s="92">
        <f t="shared" si="181"/>
        <v>2660.7675850000001</v>
      </c>
      <c r="AQ93" s="92">
        <f t="shared" si="181"/>
        <v>2042.6913333333332</v>
      </c>
      <c r="AR93" s="92">
        <f t="shared" si="181"/>
        <v>2629.0296190476192</v>
      </c>
      <c r="AS93" s="92">
        <f t="shared" si="181"/>
        <v>3250.0857142857144</v>
      </c>
      <c r="AT93" s="92">
        <f t="shared" si="181"/>
        <v>3853.7829047619052</v>
      </c>
      <c r="AU93" s="92">
        <f t="shared" si="181"/>
        <v>2374.0036363636364</v>
      </c>
      <c r="AV93" s="92">
        <f t="shared" si="181"/>
        <v>2958.2026753246755</v>
      </c>
      <c r="AW93" s="92">
        <f t="shared" si="181"/>
        <v>3542.4017142857142</v>
      </c>
      <c r="AX93" s="92">
        <f t="shared" si="181"/>
        <v>4126.6007532467529</v>
      </c>
      <c r="AY93" s="92">
        <f t="shared" si="181"/>
        <v>2935.4239999999995</v>
      </c>
      <c r="AZ93" s="92">
        <f t="shared" si="181"/>
        <v>3796.5236399999994</v>
      </c>
      <c r="BA93" s="92">
        <f t="shared" si="181"/>
        <v>4508.74</v>
      </c>
      <c r="BB93" s="92">
        <f t="shared" si="181"/>
        <v>5295.3980000000001</v>
      </c>
      <c r="BC93" s="92">
        <f t="shared" si="181"/>
        <v>3760.6666666666665</v>
      </c>
      <c r="BD93" s="92">
        <f t="shared" si="181"/>
        <v>4728.8700000000008</v>
      </c>
      <c r="BE93" s="92">
        <f t="shared" si="181"/>
        <v>5697.0733333333346</v>
      </c>
      <c r="BF93" s="92">
        <f t="shared" si="181"/>
        <v>6598.6239000000014</v>
      </c>
      <c r="BG93" s="92">
        <f t="shared" si="181"/>
        <v>3260.2259999999997</v>
      </c>
      <c r="BH93" s="92">
        <f t="shared" si="181"/>
        <v>4181.9285999999993</v>
      </c>
      <c r="BI93" s="92">
        <f t="shared" si="181"/>
        <v>5103.6311999999998</v>
      </c>
      <c r="BJ93" s="92">
        <f t="shared" si="181"/>
        <v>6025.3338000000003</v>
      </c>
      <c r="BK93" s="92">
        <f t="shared" si="181"/>
        <v>5058.5472</v>
      </c>
      <c r="BL93" s="92">
        <f t="shared" si="181"/>
        <v>6471.2675999999992</v>
      </c>
      <c r="BM93" s="92">
        <f t="shared" si="181"/>
        <v>7883.9879999999994</v>
      </c>
      <c r="BN93" s="92">
        <f t="shared" si="181"/>
        <v>9017.8071479999999</v>
      </c>
      <c r="BO93" s="18">
        <v>2600</v>
      </c>
      <c r="BR93" s="31"/>
      <c r="BS93" s="115" t="s">
        <v>14</v>
      </c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7"/>
      <c r="CU93" s="118" t="s">
        <v>13</v>
      </c>
    </row>
    <row r="94" spans="37:99" ht="15.75" thickBot="1" x14ac:dyDescent="0.3">
      <c r="AK94">
        <v>2</v>
      </c>
      <c r="AM94" s="93">
        <f>BS62</f>
        <v>1299.4289999999999</v>
      </c>
      <c r="AN94" s="93">
        <f t="shared" ref="AN94:BN94" si="182">BT62</f>
        <v>1641.2668499999997</v>
      </c>
      <c r="AO94" s="93">
        <f t="shared" si="182"/>
        <v>1983.1046999999999</v>
      </c>
      <c r="AP94" s="93">
        <f t="shared" si="182"/>
        <v>2394.6908265000002</v>
      </c>
      <c r="AQ94" s="93">
        <f t="shared" si="182"/>
        <v>1838.4222</v>
      </c>
      <c r="AR94" s="93">
        <f t="shared" si="182"/>
        <v>2366.1266571428573</v>
      </c>
      <c r="AS94" s="93">
        <f t="shared" si="182"/>
        <v>2925.0771428571429</v>
      </c>
      <c r="AT94" s="93">
        <f t="shared" si="182"/>
        <v>3468.4046142857146</v>
      </c>
      <c r="AU94" s="93">
        <f t="shared" si="182"/>
        <v>2136.6032727272727</v>
      </c>
      <c r="AV94" s="93">
        <f t="shared" si="182"/>
        <v>2662.3824077922081</v>
      </c>
      <c r="AW94" s="93">
        <f t="shared" si="182"/>
        <v>3188.1615428571426</v>
      </c>
      <c r="AX94" s="93">
        <f t="shared" si="182"/>
        <v>3713.9406779220776</v>
      </c>
      <c r="AY94" s="93">
        <f t="shared" si="182"/>
        <v>2641.8815999999997</v>
      </c>
      <c r="AZ94" s="93">
        <f t="shared" si="182"/>
        <v>3416.8712759999994</v>
      </c>
      <c r="BA94" s="93">
        <f t="shared" si="182"/>
        <v>4057.866</v>
      </c>
      <c r="BB94" s="93">
        <f t="shared" si="182"/>
        <v>4765.8582000000006</v>
      </c>
      <c r="BC94" s="93">
        <f t="shared" si="182"/>
        <v>3384.6</v>
      </c>
      <c r="BD94" s="93">
        <f t="shared" si="182"/>
        <v>4255.9830000000011</v>
      </c>
      <c r="BE94" s="93">
        <f t="shared" si="182"/>
        <v>5127.3660000000009</v>
      </c>
      <c r="BF94" s="93">
        <f t="shared" si="182"/>
        <v>5938.7615100000012</v>
      </c>
      <c r="BG94" s="93">
        <f t="shared" si="182"/>
        <v>2934.2033999999999</v>
      </c>
      <c r="BH94" s="93">
        <f t="shared" si="182"/>
        <v>3763.7357399999996</v>
      </c>
      <c r="BI94" s="93">
        <f t="shared" si="182"/>
        <v>4593.2680799999998</v>
      </c>
      <c r="BJ94" s="93">
        <f t="shared" si="182"/>
        <v>5422.8004200000005</v>
      </c>
      <c r="BK94" s="93">
        <f t="shared" si="182"/>
        <v>4552.6924799999997</v>
      </c>
      <c r="BL94" s="93">
        <f t="shared" si="182"/>
        <v>5824.1408399999991</v>
      </c>
      <c r="BM94" s="93">
        <f t="shared" si="182"/>
        <v>7095.5891999999994</v>
      </c>
      <c r="BN94" s="93">
        <f t="shared" si="182"/>
        <v>8116.0264331999997</v>
      </c>
      <c r="BR94" s="32" t="s">
        <v>22</v>
      </c>
      <c r="BS94" s="4">
        <v>300</v>
      </c>
      <c r="BT94" s="4">
        <v>400</v>
      </c>
      <c r="BU94" s="5">
        <v>500</v>
      </c>
      <c r="BV94" s="5">
        <v>600</v>
      </c>
      <c r="BW94" s="4">
        <v>300</v>
      </c>
      <c r="BX94" s="4">
        <v>400</v>
      </c>
      <c r="BY94" s="5">
        <v>500</v>
      </c>
      <c r="BZ94" s="5">
        <v>600</v>
      </c>
      <c r="CA94" s="4">
        <v>300</v>
      </c>
      <c r="CB94" s="4">
        <v>400</v>
      </c>
      <c r="CC94" s="5">
        <v>500</v>
      </c>
      <c r="CD94" s="5">
        <v>600</v>
      </c>
      <c r="CE94" s="4">
        <v>300</v>
      </c>
      <c r="CF94" s="4">
        <v>400</v>
      </c>
      <c r="CG94" s="5">
        <v>500</v>
      </c>
      <c r="CH94" s="5">
        <v>600</v>
      </c>
      <c r="CI94" s="4">
        <v>300</v>
      </c>
      <c r="CJ94" s="4">
        <v>400</v>
      </c>
      <c r="CK94" s="5">
        <v>500</v>
      </c>
      <c r="CL94" s="5">
        <v>600</v>
      </c>
      <c r="CM94" s="4">
        <v>300</v>
      </c>
      <c r="CN94" s="4">
        <v>400</v>
      </c>
      <c r="CO94" s="5">
        <v>500</v>
      </c>
      <c r="CP94" s="5">
        <v>600</v>
      </c>
      <c r="CQ94" s="4">
        <v>300</v>
      </c>
      <c r="CR94" s="4">
        <v>400</v>
      </c>
      <c r="CS94" s="5">
        <v>500</v>
      </c>
      <c r="CT94" s="5">
        <v>600</v>
      </c>
      <c r="CU94" s="118"/>
    </row>
    <row r="95" spans="37:99" ht="15.75" thickBot="1" x14ac:dyDescent="0.3">
      <c r="AK95">
        <v>3</v>
      </c>
      <c r="AM95" s="93">
        <f>BS88</f>
        <v>1443.8099999999997</v>
      </c>
      <c r="AN95" s="93">
        <f t="shared" ref="AN95:BN95" si="183">BT88</f>
        <v>1823.629833333333</v>
      </c>
      <c r="AO95" s="93">
        <f t="shared" si="183"/>
        <v>2203.4496666666664</v>
      </c>
      <c r="AP95" s="93">
        <f t="shared" si="183"/>
        <v>2660.7675850000001</v>
      </c>
      <c r="AQ95" s="93">
        <f t="shared" si="183"/>
        <v>0</v>
      </c>
      <c r="AR95" s="93">
        <f t="shared" si="183"/>
        <v>0</v>
      </c>
      <c r="AS95" s="93">
        <f t="shared" si="183"/>
        <v>0</v>
      </c>
      <c r="AT95" s="93">
        <f t="shared" si="183"/>
        <v>0</v>
      </c>
      <c r="AU95" s="93">
        <f t="shared" si="183"/>
        <v>2397.743672727273</v>
      </c>
      <c r="AV95" s="93">
        <f t="shared" si="183"/>
        <v>2987.7847020779222</v>
      </c>
      <c r="AW95" s="93">
        <f t="shared" si="183"/>
        <v>3577.8257314285715</v>
      </c>
      <c r="AX95" s="93">
        <f t="shared" si="183"/>
        <v>4167.8667607792204</v>
      </c>
      <c r="AY95" s="93">
        <f t="shared" si="183"/>
        <v>0</v>
      </c>
      <c r="AZ95" s="93">
        <f t="shared" si="183"/>
        <v>0</v>
      </c>
      <c r="BA95" s="93">
        <f t="shared" si="183"/>
        <v>0</v>
      </c>
      <c r="BB95" s="93">
        <f t="shared" si="183"/>
        <v>0</v>
      </c>
      <c r="BC95" s="93">
        <f t="shared" si="183"/>
        <v>0</v>
      </c>
      <c r="BD95" s="93">
        <f t="shared" si="183"/>
        <v>0</v>
      </c>
      <c r="BE95" s="93">
        <f t="shared" si="183"/>
        <v>0</v>
      </c>
      <c r="BF95" s="93">
        <f t="shared" si="183"/>
        <v>0</v>
      </c>
      <c r="BG95" s="93">
        <f t="shared" si="183"/>
        <v>3358.0327799999995</v>
      </c>
      <c r="BH95" s="93">
        <f t="shared" si="183"/>
        <v>4307.386457999999</v>
      </c>
      <c r="BI95" s="93">
        <f t="shared" si="183"/>
        <v>5256.7401360000003</v>
      </c>
      <c r="BJ95" s="93">
        <f t="shared" si="183"/>
        <v>6206.0938140000007</v>
      </c>
      <c r="BK95" s="93">
        <f t="shared" si="183"/>
        <v>0</v>
      </c>
      <c r="BL95" s="93">
        <f t="shared" si="183"/>
        <v>0</v>
      </c>
      <c r="BM95" s="93">
        <f t="shared" si="183"/>
        <v>0</v>
      </c>
      <c r="BN95" s="93">
        <f t="shared" si="183"/>
        <v>0</v>
      </c>
      <c r="BR95" s="6">
        <v>400</v>
      </c>
      <c r="BS95" s="7">
        <f>CY17</f>
        <v>251.124</v>
      </c>
      <c r="BT95" s="7">
        <f t="shared" ref="BT95:BV104" si="184">CZ17</f>
        <v>309.41566666666665</v>
      </c>
      <c r="BU95" s="7">
        <f t="shared" si="184"/>
        <v>367.70733333333334</v>
      </c>
      <c r="BV95" s="7">
        <f t="shared" si="184"/>
        <v>438.77897000000002</v>
      </c>
      <c r="BW95" s="7"/>
      <c r="BX95" s="7"/>
      <c r="BY95" s="7"/>
      <c r="BZ95" s="7"/>
      <c r="CA95" s="7">
        <f>DG17*1.01</f>
        <v>408.63351272727277</v>
      </c>
      <c r="CB95" s="7">
        <f t="shared" ref="CB95:CD95" si="185">DH17*1.01</f>
        <v>501.58832493506503</v>
      </c>
      <c r="CC95" s="7">
        <f t="shared" si="185"/>
        <v>594.54313714285718</v>
      </c>
      <c r="CD95" s="7">
        <f t="shared" si="185"/>
        <v>687.49794935064949</v>
      </c>
      <c r="CE95" s="7"/>
      <c r="CF95" s="7"/>
      <c r="CG95" s="7"/>
      <c r="CH95" s="7"/>
      <c r="CI95" s="7"/>
      <c r="CJ95" s="7"/>
      <c r="CK95" s="7"/>
      <c r="CL95" s="7"/>
      <c r="CM95" s="7">
        <f>DS17*1.03</f>
        <v>599.47236000000009</v>
      </c>
      <c r="CN95" s="7">
        <f t="shared" ref="CN95:CP95" si="186">DT17*1.03</f>
        <v>751.30507200000011</v>
      </c>
      <c r="CO95" s="7">
        <f t="shared" si="186"/>
        <v>903.13778400000001</v>
      </c>
      <c r="CP95" s="7">
        <f t="shared" si="186"/>
        <v>1054.9704959999999</v>
      </c>
      <c r="CQ95" s="7"/>
      <c r="CR95" s="7"/>
      <c r="CS95" s="7"/>
      <c r="CT95" s="7"/>
      <c r="CU95" s="6">
        <v>400</v>
      </c>
    </row>
    <row r="96" spans="37:99" ht="15.75" thickBot="1" x14ac:dyDescent="0.3">
      <c r="AK96">
        <v>4</v>
      </c>
      <c r="AM96" s="94">
        <f>BS114</f>
        <v>1299.4289999999999</v>
      </c>
      <c r="AN96" s="94">
        <f t="shared" ref="AN96:BN96" si="187">BT114</f>
        <v>1641.2668499999997</v>
      </c>
      <c r="AO96" s="94">
        <f t="shared" si="187"/>
        <v>1983.1046999999999</v>
      </c>
      <c r="AP96" s="94">
        <f t="shared" si="187"/>
        <v>2394.6908265000002</v>
      </c>
      <c r="AQ96" s="94">
        <f t="shared" si="187"/>
        <v>0</v>
      </c>
      <c r="AR96" s="94">
        <f t="shared" si="187"/>
        <v>0</v>
      </c>
      <c r="AS96" s="94">
        <f t="shared" si="187"/>
        <v>0</v>
      </c>
      <c r="AT96" s="94">
        <f t="shared" si="187"/>
        <v>0</v>
      </c>
      <c r="AU96" s="94">
        <f t="shared" si="187"/>
        <v>2157.9693054545455</v>
      </c>
      <c r="AV96" s="94">
        <f t="shared" si="187"/>
        <v>2689.0062318701303</v>
      </c>
      <c r="AW96" s="94">
        <f t="shared" si="187"/>
        <v>3220.0431582857145</v>
      </c>
      <c r="AX96" s="94">
        <f t="shared" si="187"/>
        <v>3751.0800847012983</v>
      </c>
      <c r="AY96" s="94">
        <f t="shared" si="187"/>
        <v>0</v>
      </c>
      <c r="AZ96" s="94">
        <f t="shared" si="187"/>
        <v>0</v>
      </c>
      <c r="BA96" s="94">
        <f t="shared" si="187"/>
        <v>0</v>
      </c>
      <c r="BB96" s="94">
        <f t="shared" si="187"/>
        <v>0</v>
      </c>
      <c r="BC96" s="94">
        <f t="shared" si="187"/>
        <v>0</v>
      </c>
      <c r="BD96" s="94">
        <f t="shared" si="187"/>
        <v>0</v>
      </c>
      <c r="BE96" s="94">
        <f t="shared" si="187"/>
        <v>0</v>
      </c>
      <c r="BF96" s="94">
        <f t="shared" si="187"/>
        <v>0</v>
      </c>
      <c r="BG96" s="94">
        <f t="shared" si="187"/>
        <v>3022.2295019999997</v>
      </c>
      <c r="BH96" s="94">
        <f t="shared" si="187"/>
        <v>3876.6478121999994</v>
      </c>
      <c r="BI96" s="94">
        <f t="shared" si="187"/>
        <v>4731.0661224000005</v>
      </c>
      <c r="BJ96" s="94">
        <f t="shared" si="187"/>
        <v>5585.4844326000011</v>
      </c>
      <c r="BK96" s="94">
        <f t="shared" si="187"/>
        <v>0</v>
      </c>
      <c r="BL96" s="94">
        <f t="shared" si="187"/>
        <v>0</v>
      </c>
      <c r="BM96" s="94">
        <f t="shared" si="187"/>
        <v>0</v>
      </c>
      <c r="BN96" s="94">
        <f t="shared" si="187"/>
        <v>0</v>
      </c>
      <c r="BR96" s="6">
        <v>500</v>
      </c>
      <c r="BS96" s="7">
        <f t="shared" ref="BS96:BS106" si="188">CY18</f>
        <v>305.33700000000005</v>
      </c>
      <c r="BT96" s="7">
        <f t="shared" si="184"/>
        <v>378.24358333333339</v>
      </c>
      <c r="BU96" s="7">
        <f t="shared" si="184"/>
        <v>451.15016666666668</v>
      </c>
      <c r="BV96" s="7">
        <f t="shared" si="184"/>
        <v>539.77845249999996</v>
      </c>
      <c r="BW96" s="7"/>
      <c r="BX96" s="7"/>
      <c r="BY96" s="7"/>
      <c r="BZ96" s="7"/>
      <c r="CA96" s="7">
        <f t="shared" ref="CA96:CA106" si="189">DG18*1.01</f>
        <v>499.04761090909096</v>
      </c>
      <c r="CB96" s="7">
        <f t="shared" ref="CB96:CB106" si="190">DH18*1.01</f>
        <v>614.59725116883124</v>
      </c>
      <c r="CC96" s="7">
        <f t="shared" ref="CC96:CC106" si="191">DI18*1.01</f>
        <v>730.14689142857139</v>
      </c>
      <c r="CD96" s="7">
        <f t="shared" ref="CD96:CD106" si="192">DJ18*1.01</f>
        <v>845.69653168831167</v>
      </c>
      <c r="CE96" s="7"/>
      <c r="CF96" s="7"/>
      <c r="CG96" s="7"/>
      <c r="CH96" s="7"/>
      <c r="CI96" s="7"/>
      <c r="CJ96" s="7"/>
      <c r="CK96" s="7"/>
      <c r="CL96" s="7"/>
      <c r="CM96" s="7">
        <f t="shared" ref="CM96:CM106" si="193">DS18*1.03</f>
        <v>724.86147000000005</v>
      </c>
      <c r="CN96" s="7">
        <f t="shared" ref="CN96:CN106" si="194">DT18*1.03</f>
        <v>912.94513500000005</v>
      </c>
      <c r="CO96" s="7">
        <f t="shared" ref="CO96:CO106" si="195">DU18*1.03</f>
        <v>1101.0288</v>
      </c>
      <c r="CP96" s="7">
        <f t="shared" ref="CP96:CP106" si="196">DV18*1.03</f>
        <v>1289.1124650000002</v>
      </c>
      <c r="CQ96" s="7"/>
      <c r="CR96" s="7"/>
      <c r="CS96" s="7"/>
      <c r="CT96" s="7"/>
      <c r="CU96" s="6">
        <v>500</v>
      </c>
    </row>
    <row r="97" spans="37:99" ht="15.75" thickBot="1" x14ac:dyDescent="0.3">
      <c r="AK97">
        <v>1</v>
      </c>
      <c r="AL97" s="17">
        <v>2800</v>
      </c>
      <c r="AM97" s="92">
        <f>BS37</f>
        <v>1552.2359999999996</v>
      </c>
      <c r="AN97" s="92">
        <f t="shared" ref="AN97:BN97" si="197">BT37</f>
        <v>1961.2856666666662</v>
      </c>
      <c r="AO97" s="92">
        <f t="shared" si="197"/>
        <v>2370.335333333333</v>
      </c>
      <c r="AP97" s="92">
        <f t="shared" si="197"/>
        <v>2862.7665499999998</v>
      </c>
      <c r="AQ97" s="92">
        <f t="shared" si="197"/>
        <v>2196.2786666666666</v>
      </c>
      <c r="AR97" s="92">
        <f t="shared" si="197"/>
        <v>2828.0296190476192</v>
      </c>
      <c r="AS97" s="92">
        <f t="shared" si="197"/>
        <v>3496.2000000000003</v>
      </c>
      <c r="AT97" s="92">
        <f t="shared" si="197"/>
        <v>4146.1606666666667</v>
      </c>
      <c r="AU97" s="92">
        <f t="shared" si="197"/>
        <v>2553.0414545454546</v>
      </c>
      <c r="AV97" s="92">
        <f t="shared" si="197"/>
        <v>3181.9827272727271</v>
      </c>
      <c r="AW97" s="92">
        <f t="shared" si="197"/>
        <v>3810.924</v>
      </c>
      <c r="AX97" s="92">
        <f t="shared" si="197"/>
        <v>4439.8652727272729</v>
      </c>
      <c r="AY97" s="92">
        <f t="shared" si="197"/>
        <v>3157.6479999999997</v>
      </c>
      <c r="AZ97" s="92">
        <f t="shared" si="197"/>
        <v>4084.7144399999993</v>
      </c>
      <c r="BA97" s="92">
        <f t="shared" si="197"/>
        <v>4851.5959999999995</v>
      </c>
      <c r="BB97" s="92">
        <f t="shared" si="197"/>
        <v>5698.57</v>
      </c>
      <c r="BC97" s="92">
        <f t="shared" si="197"/>
        <v>4046.1333333333332</v>
      </c>
      <c r="BD97" s="92">
        <f t="shared" si="197"/>
        <v>5088.4840000000004</v>
      </c>
      <c r="BE97" s="92">
        <f t="shared" si="197"/>
        <v>6130.8346666666675</v>
      </c>
      <c r="BF97" s="92">
        <f t="shared" si="197"/>
        <v>7101.453480000001</v>
      </c>
      <c r="BG97" s="92">
        <f t="shared" si="197"/>
        <v>3503.7000000000003</v>
      </c>
      <c r="BH97" s="92">
        <f t="shared" si="197"/>
        <v>4495.7928000000002</v>
      </c>
      <c r="BI97" s="92">
        <f t="shared" si="197"/>
        <v>5487.8855999999996</v>
      </c>
      <c r="BJ97" s="92">
        <f t="shared" si="197"/>
        <v>6479.9783999999991</v>
      </c>
      <c r="BK97" s="92">
        <f t="shared" si="197"/>
        <v>5440.3535999999995</v>
      </c>
      <c r="BL97" s="92">
        <f t="shared" si="197"/>
        <v>6961.2348000000002</v>
      </c>
      <c r="BM97" s="92">
        <f t="shared" si="197"/>
        <v>8482.1160000000018</v>
      </c>
      <c r="BN97" s="92">
        <f t="shared" si="197"/>
        <v>9702.9072840000026</v>
      </c>
      <c r="BO97" s="18">
        <v>2800</v>
      </c>
      <c r="BR97" s="6">
        <v>600</v>
      </c>
      <c r="BS97" s="7">
        <f t="shared" si="188"/>
        <v>359.55</v>
      </c>
      <c r="BT97" s="7">
        <f t="shared" si="184"/>
        <v>447.07150000000001</v>
      </c>
      <c r="BU97" s="7">
        <f t="shared" si="184"/>
        <v>534.59299999999996</v>
      </c>
      <c r="BV97" s="7">
        <f t="shared" si="184"/>
        <v>640.77793499999996</v>
      </c>
      <c r="BW97" s="7"/>
      <c r="BX97" s="7"/>
      <c r="BY97" s="7"/>
      <c r="BZ97" s="7"/>
      <c r="CA97" s="7">
        <f t="shared" si="189"/>
        <v>589.46170909090927</v>
      </c>
      <c r="CB97" s="7">
        <f t="shared" si="190"/>
        <v>727.6061774025975</v>
      </c>
      <c r="CC97" s="7">
        <f t="shared" si="191"/>
        <v>865.75064571428572</v>
      </c>
      <c r="CD97" s="7">
        <f t="shared" si="192"/>
        <v>1003.8951140259741</v>
      </c>
      <c r="CE97" s="7"/>
      <c r="CF97" s="7"/>
      <c r="CG97" s="7"/>
      <c r="CH97" s="7"/>
      <c r="CI97" s="7"/>
      <c r="CJ97" s="7"/>
      <c r="CK97" s="7"/>
      <c r="CL97" s="7"/>
      <c r="CM97" s="7">
        <f t="shared" si="193"/>
        <v>850.25058000000013</v>
      </c>
      <c r="CN97" s="7">
        <f t="shared" si="194"/>
        <v>1074.585198</v>
      </c>
      <c r="CO97" s="7">
        <f t="shared" si="195"/>
        <v>1298.9198160000001</v>
      </c>
      <c r="CP97" s="7">
        <f t="shared" si="196"/>
        <v>1523.2544339999999</v>
      </c>
      <c r="CQ97" s="7"/>
      <c r="CR97" s="7"/>
      <c r="CS97" s="7"/>
      <c r="CT97" s="7"/>
      <c r="CU97" s="6">
        <v>600</v>
      </c>
    </row>
    <row r="98" spans="37:99" ht="15.75" thickBot="1" x14ac:dyDescent="0.3">
      <c r="AK98">
        <v>2</v>
      </c>
      <c r="AM98" s="93">
        <f>BS63</f>
        <v>1397.0123999999996</v>
      </c>
      <c r="AN98" s="93">
        <f t="shared" ref="AN98:BN98" si="198">BT63</f>
        <v>1765.1570999999997</v>
      </c>
      <c r="AO98" s="93">
        <f t="shared" si="198"/>
        <v>2133.3017999999997</v>
      </c>
      <c r="AP98" s="93">
        <f t="shared" si="198"/>
        <v>2576.4898949999997</v>
      </c>
      <c r="AQ98" s="93">
        <f t="shared" si="198"/>
        <v>1976.6507999999999</v>
      </c>
      <c r="AR98" s="93">
        <f t="shared" si="198"/>
        <v>2545.2266571428572</v>
      </c>
      <c r="AS98" s="93">
        <f t="shared" si="198"/>
        <v>3146.5800000000004</v>
      </c>
      <c r="AT98" s="93">
        <f t="shared" si="198"/>
        <v>3731.5446000000002</v>
      </c>
      <c r="AU98" s="93">
        <f t="shared" si="198"/>
        <v>2297.7373090909091</v>
      </c>
      <c r="AV98" s="93">
        <f t="shared" si="198"/>
        <v>2863.7844545454545</v>
      </c>
      <c r="AW98" s="93">
        <f t="shared" si="198"/>
        <v>3429.8316</v>
      </c>
      <c r="AX98" s="93">
        <f t="shared" si="198"/>
        <v>3995.8787454545459</v>
      </c>
      <c r="AY98" s="93">
        <f t="shared" si="198"/>
        <v>2841.8831999999998</v>
      </c>
      <c r="AZ98" s="93">
        <f t="shared" si="198"/>
        <v>3676.2429959999995</v>
      </c>
      <c r="BA98" s="93">
        <f t="shared" si="198"/>
        <v>4366.4363999999996</v>
      </c>
      <c r="BB98" s="93">
        <f t="shared" si="198"/>
        <v>5128.7129999999997</v>
      </c>
      <c r="BC98" s="93">
        <f t="shared" si="198"/>
        <v>3641.52</v>
      </c>
      <c r="BD98" s="93">
        <f t="shared" si="198"/>
        <v>4579.6356000000005</v>
      </c>
      <c r="BE98" s="93">
        <f t="shared" si="198"/>
        <v>5517.7512000000006</v>
      </c>
      <c r="BF98" s="93">
        <f t="shared" si="198"/>
        <v>6391.308132000001</v>
      </c>
      <c r="BG98" s="93">
        <f t="shared" si="198"/>
        <v>3153.3300000000004</v>
      </c>
      <c r="BH98" s="93">
        <f t="shared" si="198"/>
        <v>4046.2135200000002</v>
      </c>
      <c r="BI98" s="93">
        <f t="shared" si="198"/>
        <v>4939.0970399999997</v>
      </c>
      <c r="BJ98" s="93">
        <f t="shared" si="198"/>
        <v>5831.9805599999991</v>
      </c>
      <c r="BK98" s="93">
        <f t="shared" si="198"/>
        <v>4896.3182399999996</v>
      </c>
      <c r="BL98" s="93">
        <f t="shared" si="198"/>
        <v>6265.11132</v>
      </c>
      <c r="BM98" s="93">
        <f t="shared" si="198"/>
        <v>7633.9044000000022</v>
      </c>
      <c r="BN98" s="93">
        <f t="shared" si="198"/>
        <v>8732.6165556000033</v>
      </c>
      <c r="BR98" s="6">
        <v>700</v>
      </c>
      <c r="BS98" s="7">
        <f t="shared" si="188"/>
        <v>413.76299999999998</v>
      </c>
      <c r="BT98" s="7">
        <f t="shared" si="184"/>
        <v>515.89941666666664</v>
      </c>
      <c r="BU98" s="7">
        <f t="shared" si="184"/>
        <v>618.03583333333324</v>
      </c>
      <c r="BV98" s="7">
        <f t="shared" si="184"/>
        <v>741.77741749999984</v>
      </c>
      <c r="BW98" s="7"/>
      <c r="BX98" s="7"/>
      <c r="BY98" s="7"/>
      <c r="BZ98" s="7"/>
      <c r="CA98" s="7">
        <f t="shared" si="189"/>
        <v>679.87580727272734</v>
      </c>
      <c r="CB98" s="7">
        <f t="shared" si="190"/>
        <v>840.61510363636376</v>
      </c>
      <c r="CC98" s="7">
        <f t="shared" si="191"/>
        <v>1001.3544000000001</v>
      </c>
      <c r="CD98" s="7">
        <f t="shared" si="192"/>
        <v>1162.0936963636364</v>
      </c>
      <c r="CE98" s="7"/>
      <c r="CF98" s="7"/>
      <c r="CG98" s="7"/>
      <c r="CH98" s="7"/>
      <c r="CI98" s="7"/>
      <c r="CJ98" s="7"/>
      <c r="CK98" s="7"/>
      <c r="CL98" s="7"/>
      <c r="CM98" s="7">
        <f t="shared" si="193"/>
        <v>975.63969000000009</v>
      </c>
      <c r="CN98" s="7">
        <f t="shared" si="194"/>
        <v>1236.2252610000003</v>
      </c>
      <c r="CO98" s="7">
        <f t="shared" si="195"/>
        <v>1496.8108320000001</v>
      </c>
      <c r="CP98" s="7">
        <f t="shared" si="196"/>
        <v>1757.396403</v>
      </c>
      <c r="CQ98" s="7"/>
      <c r="CR98" s="7"/>
      <c r="CS98" s="7"/>
      <c r="CT98" s="7"/>
      <c r="CU98" s="6">
        <v>700</v>
      </c>
    </row>
    <row r="99" spans="37:99" ht="15.75" thickBot="1" x14ac:dyDescent="0.3">
      <c r="AK99">
        <v>3</v>
      </c>
      <c r="AM99" s="93">
        <f>BS89</f>
        <v>1552.2359999999996</v>
      </c>
      <c r="AN99" s="93">
        <f t="shared" ref="AN99:BN99" si="199">BT89</f>
        <v>1961.2856666666662</v>
      </c>
      <c r="AO99" s="93">
        <f t="shared" si="199"/>
        <v>2370.335333333333</v>
      </c>
      <c r="AP99" s="93">
        <f t="shared" si="199"/>
        <v>2862.7665499999998</v>
      </c>
      <c r="AQ99" s="93">
        <f t="shared" si="199"/>
        <v>0</v>
      </c>
      <c r="AR99" s="93">
        <f t="shared" si="199"/>
        <v>0</v>
      </c>
      <c r="AS99" s="93">
        <f t="shared" si="199"/>
        <v>0</v>
      </c>
      <c r="AT99" s="93">
        <f t="shared" si="199"/>
        <v>0</v>
      </c>
      <c r="AU99" s="93">
        <f t="shared" si="199"/>
        <v>2578.5718690909093</v>
      </c>
      <c r="AV99" s="93">
        <f t="shared" si="199"/>
        <v>3213.8025545454543</v>
      </c>
      <c r="AW99" s="93">
        <f t="shared" si="199"/>
        <v>3849.0332400000002</v>
      </c>
      <c r="AX99" s="93">
        <f t="shared" si="199"/>
        <v>4484.2639254545456</v>
      </c>
      <c r="AY99" s="93">
        <f t="shared" si="199"/>
        <v>0</v>
      </c>
      <c r="AZ99" s="93">
        <f t="shared" si="199"/>
        <v>0</v>
      </c>
      <c r="BA99" s="93">
        <f t="shared" si="199"/>
        <v>0</v>
      </c>
      <c r="BB99" s="93">
        <f t="shared" si="199"/>
        <v>0</v>
      </c>
      <c r="BC99" s="93">
        <f t="shared" si="199"/>
        <v>0</v>
      </c>
      <c r="BD99" s="93">
        <f t="shared" si="199"/>
        <v>0</v>
      </c>
      <c r="BE99" s="93">
        <f t="shared" si="199"/>
        <v>0</v>
      </c>
      <c r="BF99" s="93">
        <f t="shared" si="199"/>
        <v>0</v>
      </c>
      <c r="BG99" s="93">
        <f t="shared" si="199"/>
        <v>3608.8110000000001</v>
      </c>
      <c r="BH99" s="93">
        <f t="shared" si="199"/>
        <v>4630.6665840000005</v>
      </c>
      <c r="BI99" s="93">
        <f t="shared" si="199"/>
        <v>5652.5221679999995</v>
      </c>
      <c r="BJ99" s="93">
        <f t="shared" si="199"/>
        <v>6674.3777519999994</v>
      </c>
      <c r="BK99" s="93">
        <f t="shared" si="199"/>
        <v>0</v>
      </c>
      <c r="BL99" s="93">
        <f t="shared" si="199"/>
        <v>0</v>
      </c>
      <c r="BM99" s="93">
        <f t="shared" si="199"/>
        <v>0</v>
      </c>
      <c r="BN99" s="93">
        <f t="shared" si="199"/>
        <v>0</v>
      </c>
      <c r="BR99" s="6">
        <v>800</v>
      </c>
      <c r="BS99" s="7">
        <f t="shared" si="188"/>
        <v>467.976</v>
      </c>
      <c r="BT99" s="7">
        <f t="shared" si="184"/>
        <v>584.72733333333326</v>
      </c>
      <c r="BU99" s="7">
        <f t="shared" si="184"/>
        <v>701.47866666666664</v>
      </c>
      <c r="BV99" s="7">
        <f t="shared" si="184"/>
        <v>842.77690000000007</v>
      </c>
      <c r="BW99" s="7"/>
      <c r="BX99" s="7"/>
      <c r="BY99" s="7"/>
      <c r="BZ99" s="7"/>
      <c r="CA99" s="7">
        <f t="shared" si="189"/>
        <v>770.28990545454553</v>
      </c>
      <c r="CB99" s="7">
        <f t="shared" si="190"/>
        <v>953.62402987012979</v>
      </c>
      <c r="CC99" s="7">
        <f t="shared" si="191"/>
        <v>1136.958154285714</v>
      </c>
      <c r="CD99" s="7">
        <f t="shared" si="192"/>
        <v>1320.2922787012985</v>
      </c>
      <c r="CE99" s="7"/>
      <c r="CF99" s="7"/>
      <c r="CG99" s="7"/>
      <c r="CH99" s="7"/>
      <c r="CI99" s="7"/>
      <c r="CJ99" s="7"/>
      <c r="CK99" s="7"/>
      <c r="CL99" s="7"/>
      <c r="CM99" s="7">
        <f t="shared" si="193"/>
        <v>1101.0288</v>
      </c>
      <c r="CN99" s="7">
        <f t="shared" si="194"/>
        <v>1397.8653239999999</v>
      </c>
      <c r="CO99" s="7">
        <f t="shared" si="195"/>
        <v>1694.7018479999999</v>
      </c>
      <c r="CP99" s="7">
        <f t="shared" si="196"/>
        <v>1991.5383720000002</v>
      </c>
      <c r="CQ99" s="7"/>
      <c r="CR99" s="7"/>
      <c r="CS99" s="7"/>
      <c r="CT99" s="7"/>
      <c r="CU99" s="6">
        <v>800</v>
      </c>
    </row>
    <row r="100" spans="37:99" ht="15.75" thickBot="1" x14ac:dyDescent="0.3">
      <c r="AK100">
        <v>4</v>
      </c>
      <c r="AM100" s="94">
        <f>BS115</f>
        <v>1397.0123999999996</v>
      </c>
      <c r="AN100" s="94">
        <f t="shared" ref="AN100:BN100" si="200">BT115</f>
        <v>1765.1570999999997</v>
      </c>
      <c r="AO100" s="94">
        <f t="shared" si="200"/>
        <v>2133.3017999999997</v>
      </c>
      <c r="AP100" s="94">
        <f t="shared" si="200"/>
        <v>2576.4898949999997</v>
      </c>
      <c r="AQ100" s="94">
        <f t="shared" si="200"/>
        <v>0</v>
      </c>
      <c r="AR100" s="94">
        <f t="shared" si="200"/>
        <v>0</v>
      </c>
      <c r="AS100" s="94">
        <f t="shared" si="200"/>
        <v>0</v>
      </c>
      <c r="AT100" s="94">
        <f t="shared" si="200"/>
        <v>0</v>
      </c>
      <c r="AU100" s="94">
        <f t="shared" si="200"/>
        <v>2320.7146821818183</v>
      </c>
      <c r="AV100" s="94">
        <f t="shared" si="200"/>
        <v>2892.4222990909088</v>
      </c>
      <c r="AW100" s="94">
        <f t="shared" si="200"/>
        <v>3464.1299160000003</v>
      </c>
      <c r="AX100" s="94">
        <f t="shared" si="200"/>
        <v>4035.8375329090914</v>
      </c>
      <c r="AY100" s="94">
        <f t="shared" si="200"/>
        <v>0</v>
      </c>
      <c r="AZ100" s="94">
        <f t="shared" si="200"/>
        <v>0</v>
      </c>
      <c r="BA100" s="94">
        <f t="shared" si="200"/>
        <v>0</v>
      </c>
      <c r="BB100" s="94">
        <f t="shared" si="200"/>
        <v>0</v>
      </c>
      <c r="BC100" s="94">
        <f t="shared" si="200"/>
        <v>0</v>
      </c>
      <c r="BD100" s="94">
        <f t="shared" si="200"/>
        <v>0</v>
      </c>
      <c r="BE100" s="94">
        <f t="shared" si="200"/>
        <v>0</v>
      </c>
      <c r="BF100" s="94">
        <f t="shared" si="200"/>
        <v>0</v>
      </c>
      <c r="BG100" s="94">
        <f t="shared" si="200"/>
        <v>3247.9299000000001</v>
      </c>
      <c r="BH100" s="94">
        <f t="shared" si="200"/>
        <v>4167.5999256000005</v>
      </c>
      <c r="BI100" s="94">
        <f t="shared" si="200"/>
        <v>5087.2699511999999</v>
      </c>
      <c r="BJ100" s="94">
        <f t="shared" si="200"/>
        <v>6006.9399767999994</v>
      </c>
      <c r="BK100" s="94">
        <f t="shared" si="200"/>
        <v>0</v>
      </c>
      <c r="BL100" s="94">
        <f t="shared" si="200"/>
        <v>0</v>
      </c>
      <c r="BM100" s="94">
        <f t="shared" si="200"/>
        <v>0</v>
      </c>
      <c r="BN100" s="94">
        <f t="shared" si="200"/>
        <v>0</v>
      </c>
      <c r="BR100" s="6">
        <v>900</v>
      </c>
      <c r="BS100" s="7">
        <f t="shared" si="188"/>
        <v>522.18899999999996</v>
      </c>
      <c r="BT100" s="7">
        <f t="shared" si="184"/>
        <v>653.55525</v>
      </c>
      <c r="BU100" s="7">
        <f t="shared" si="184"/>
        <v>784.92150000000004</v>
      </c>
      <c r="BV100" s="7">
        <f t="shared" si="184"/>
        <v>943.77638250000007</v>
      </c>
      <c r="BW100" s="7"/>
      <c r="BX100" s="7"/>
      <c r="BY100" s="7"/>
      <c r="BZ100" s="7"/>
      <c r="CA100" s="7">
        <f t="shared" si="189"/>
        <v>860.70400363636372</v>
      </c>
      <c r="CB100" s="7">
        <f t="shared" si="190"/>
        <v>1066.632956103896</v>
      </c>
      <c r="CC100" s="7">
        <f t="shared" si="191"/>
        <v>1272.5619085714284</v>
      </c>
      <c r="CD100" s="7">
        <f t="shared" si="192"/>
        <v>1478.4908610389609</v>
      </c>
      <c r="CE100" s="7"/>
      <c r="CF100" s="7"/>
      <c r="CG100" s="7"/>
      <c r="CH100" s="7"/>
      <c r="CI100" s="7"/>
      <c r="CJ100" s="7"/>
      <c r="CK100" s="7"/>
      <c r="CL100" s="7"/>
      <c r="CM100" s="7">
        <f t="shared" si="193"/>
        <v>1226.4179100000001</v>
      </c>
      <c r="CN100" s="7">
        <f t="shared" si="194"/>
        <v>1559.5053870000002</v>
      </c>
      <c r="CO100" s="7">
        <f t="shared" si="195"/>
        <v>1892.5928640000002</v>
      </c>
      <c r="CP100" s="7">
        <f t="shared" si="196"/>
        <v>2225.6803409999998</v>
      </c>
      <c r="CQ100" s="7"/>
      <c r="CR100" s="7"/>
      <c r="CS100" s="7"/>
      <c r="CT100" s="7"/>
      <c r="CU100" s="6">
        <v>900</v>
      </c>
    </row>
    <row r="101" spans="37:99" ht="15.75" thickBot="1" x14ac:dyDescent="0.3">
      <c r="AK101">
        <v>1</v>
      </c>
      <c r="AL101" s="17">
        <v>3000</v>
      </c>
      <c r="AM101" s="92">
        <f>BS38</f>
        <v>1660.662</v>
      </c>
      <c r="AN101" s="92">
        <f t="shared" ref="AN101:BN101" si="201">BT38</f>
        <v>2098.9414999999999</v>
      </c>
      <c r="AO101" s="92">
        <f t="shared" si="201"/>
        <v>2537.221</v>
      </c>
      <c r="AP101" s="92">
        <f t="shared" si="201"/>
        <v>3064.7655150000001</v>
      </c>
      <c r="AQ101" s="92">
        <f t="shared" si="201"/>
        <v>2349.866</v>
      </c>
      <c r="AR101" s="92">
        <f t="shared" si="201"/>
        <v>3027.0296190476192</v>
      </c>
      <c r="AS101" s="92">
        <f t="shared" si="201"/>
        <v>3742.3142857142857</v>
      </c>
      <c r="AT101" s="92">
        <f t="shared" si="201"/>
        <v>4438.5384285714281</v>
      </c>
      <c r="AU101" s="92">
        <f t="shared" si="201"/>
        <v>2732.0792727272728</v>
      </c>
      <c r="AV101" s="92">
        <f t="shared" si="201"/>
        <v>3405.7627792207791</v>
      </c>
      <c r="AW101" s="92">
        <f t="shared" si="201"/>
        <v>4079.4462857142853</v>
      </c>
      <c r="AX101" s="92">
        <f t="shared" si="201"/>
        <v>4753.129792207792</v>
      </c>
      <c r="AY101" s="92">
        <f t="shared" si="201"/>
        <v>3379.8719999999998</v>
      </c>
      <c r="AZ101" s="92">
        <f t="shared" si="201"/>
        <v>4372.90524</v>
      </c>
      <c r="BA101" s="92">
        <f t="shared" si="201"/>
        <v>5194.4520000000002</v>
      </c>
      <c r="BB101" s="92">
        <f t="shared" si="201"/>
        <v>6101.7420000000002</v>
      </c>
      <c r="BC101" s="92">
        <f t="shared" si="201"/>
        <v>4331.6000000000004</v>
      </c>
      <c r="BD101" s="92">
        <f t="shared" si="201"/>
        <v>5448.0980000000009</v>
      </c>
      <c r="BE101" s="92">
        <f t="shared" si="201"/>
        <v>6564.5960000000014</v>
      </c>
      <c r="BF101" s="92">
        <f t="shared" si="201"/>
        <v>7604.2830600000016</v>
      </c>
      <c r="BG101" s="92">
        <f t="shared" si="201"/>
        <v>3747.174</v>
      </c>
      <c r="BH101" s="92">
        <f t="shared" si="201"/>
        <v>4809.6570000000002</v>
      </c>
      <c r="BI101" s="92">
        <f t="shared" si="201"/>
        <v>5872.14</v>
      </c>
      <c r="BJ101" s="92">
        <f t="shared" si="201"/>
        <v>6934.6230000000005</v>
      </c>
      <c r="BK101" s="92">
        <f t="shared" si="201"/>
        <v>5822.16</v>
      </c>
      <c r="BL101" s="92">
        <f t="shared" si="201"/>
        <v>7451.2020000000002</v>
      </c>
      <c r="BM101" s="92">
        <f t="shared" si="201"/>
        <v>9080.2440000000006</v>
      </c>
      <c r="BN101" s="92">
        <f t="shared" si="201"/>
        <v>10388.00742</v>
      </c>
      <c r="BO101" s="18">
        <v>3000</v>
      </c>
      <c r="BR101" s="6">
        <v>1000</v>
      </c>
      <c r="BS101" s="7">
        <f t="shared" si="188"/>
        <v>576.40200000000004</v>
      </c>
      <c r="BT101" s="7">
        <f t="shared" si="184"/>
        <v>722.38316666666674</v>
      </c>
      <c r="BU101" s="7">
        <f t="shared" si="184"/>
        <v>868.36433333333332</v>
      </c>
      <c r="BV101" s="7">
        <f t="shared" si="184"/>
        <v>1044.7758649999998</v>
      </c>
      <c r="BW101" s="7"/>
      <c r="BX101" s="7"/>
      <c r="BY101" s="7"/>
      <c r="BZ101" s="7"/>
      <c r="CA101" s="7">
        <f t="shared" si="189"/>
        <v>951.1181018181818</v>
      </c>
      <c r="CB101" s="7">
        <f t="shared" si="190"/>
        <v>1179.6418823376623</v>
      </c>
      <c r="CC101" s="7">
        <f t="shared" si="191"/>
        <v>1408.1656628571427</v>
      </c>
      <c r="CD101" s="7">
        <f t="shared" si="192"/>
        <v>1636.6894433766233</v>
      </c>
      <c r="CE101" s="7"/>
      <c r="CF101" s="7"/>
      <c r="CG101" s="7"/>
      <c r="CH101" s="7"/>
      <c r="CI101" s="7"/>
      <c r="CJ101" s="7"/>
      <c r="CK101" s="7"/>
      <c r="CL101" s="7"/>
      <c r="CM101" s="7">
        <f t="shared" si="193"/>
        <v>1351.80702</v>
      </c>
      <c r="CN101" s="7">
        <f t="shared" si="194"/>
        <v>1721.14545</v>
      </c>
      <c r="CO101" s="7">
        <f t="shared" si="195"/>
        <v>2090.4838800000002</v>
      </c>
      <c r="CP101" s="7">
        <f t="shared" si="196"/>
        <v>2459.82231</v>
      </c>
      <c r="CQ101" s="7"/>
      <c r="CR101" s="7"/>
      <c r="CS101" s="7"/>
      <c r="CT101" s="7"/>
      <c r="CU101" s="6">
        <v>1000</v>
      </c>
    </row>
    <row r="102" spans="37:99" ht="15.75" thickBot="1" x14ac:dyDescent="0.3">
      <c r="AK102">
        <v>2</v>
      </c>
      <c r="AM102" s="93">
        <f>BS64</f>
        <v>1494.5958000000001</v>
      </c>
      <c r="AN102" s="93">
        <f t="shared" ref="AN102:BN102" si="202">BT64</f>
        <v>1889.0473500000001</v>
      </c>
      <c r="AO102" s="93">
        <f t="shared" si="202"/>
        <v>2283.4989</v>
      </c>
      <c r="AP102" s="93">
        <f t="shared" si="202"/>
        <v>2758.2889635000001</v>
      </c>
      <c r="AQ102" s="93">
        <f t="shared" si="202"/>
        <v>2114.8794000000003</v>
      </c>
      <c r="AR102" s="93">
        <f t="shared" si="202"/>
        <v>2724.3266571428576</v>
      </c>
      <c r="AS102" s="93">
        <f t="shared" si="202"/>
        <v>3368.0828571428574</v>
      </c>
      <c r="AT102" s="93">
        <f t="shared" si="202"/>
        <v>3994.6845857142853</v>
      </c>
      <c r="AU102" s="93">
        <f t="shared" si="202"/>
        <v>2458.8713454545455</v>
      </c>
      <c r="AV102" s="93">
        <f t="shared" si="202"/>
        <v>3065.1865012987014</v>
      </c>
      <c r="AW102" s="93">
        <f t="shared" si="202"/>
        <v>3671.5016571428569</v>
      </c>
      <c r="AX102" s="93">
        <f t="shared" si="202"/>
        <v>4277.8168129870128</v>
      </c>
      <c r="AY102" s="93">
        <f t="shared" si="202"/>
        <v>3041.8847999999998</v>
      </c>
      <c r="AZ102" s="93">
        <f t="shared" si="202"/>
        <v>3935.614716</v>
      </c>
      <c r="BA102" s="93">
        <f t="shared" si="202"/>
        <v>4675.0068000000001</v>
      </c>
      <c r="BB102" s="93">
        <f t="shared" si="202"/>
        <v>5491.5678000000007</v>
      </c>
      <c r="BC102" s="93">
        <f t="shared" si="202"/>
        <v>3898.4400000000005</v>
      </c>
      <c r="BD102" s="93">
        <f t="shared" si="202"/>
        <v>4903.2882000000009</v>
      </c>
      <c r="BE102" s="93">
        <f t="shared" si="202"/>
        <v>5908.1364000000012</v>
      </c>
      <c r="BF102" s="93">
        <f t="shared" si="202"/>
        <v>6843.8547540000018</v>
      </c>
      <c r="BG102" s="93">
        <f t="shared" si="202"/>
        <v>3372.4566</v>
      </c>
      <c r="BH102" s="93">
        <f t="shared" si="202"/>
        <v>4328.6913000000004</v>
      </c>
      <c r="BI102" s="93">
        <f t="shared" si="202"/>
        <v>5284.9260000000004</v>
      </c>
      <c r="BJ102" s="93">
        <f t="shared" si="202"/>
        <v>6241.1607000000004</v>
      </c>
      <c r="BK102" s="93">
        <f t="shared" si="202"/>
        <v>5239.9440000000004</v>
      </c>
      <c r="BL102" s="93">
        <f t="shared" si="202"/>
        <v>6706.0817999999999</v>
      </c>
      <c r="BM102" s="93">
        <f t="shared" si="202"/>
        <v>8172.2196000000004</v>
      </c>
      <c r="BN102" s="93">
        <f t="shared" si="202"/>
        <v>9349.2066780000005</v>
      </c>
      <c r="BR102" s="6">
        <v>1100</v>
      </c>
      <c r="BS102" s="7">
        <f t="shared" si="188"/>
        <v>630.61500000000001</v>
      </c>
      <c r="BT102" s="7">
        <f t="shared" si="184"/>
        <v>791.21108333333336</v>
      </c>
      <c r="BU102" s="7">
        <f t="shared" si="184"/>
        <v>951.80716666666672</v>
      </c>
      <c r="BV102" s="7">
        <f t="shared" si="184"/>
        <v>1145.7753475000002</v>
      </c>
      <c r="BW102" s="7"/>
      <c r="BX102" s="7"/>
      <c r="BY102" s="7"/>
      <c r="BZ102" s="7"/>
      <c r="CA102" s="7">
        <f t="shared" si="189"/>
        <v>1041.5322000000001</v>
      </c>
      <c r="CB102" s="7">
        <f t="shared" si="190"/>
        <v>1292.6508085714286</v>
      </c>
      <c r="CC102" s="7">
        <f t="shared" si="191"/>
        <v>1543.7694171428568</v>
      </c>
      <c r="CD102" s="7">
        <f t="shared" si="192"/>
        <v>1794.8880257142853</v>
      </c>
      <c r="CE102" s="7"/>
      <c r="CF102" s="7"/>
      <c r="CG102" s="7"/>
      <c r="CH102" s="7"/>
      <c r="CI102" s="7"/>
      <c r="CJ102" s="7"/>
      <c r="CK102" s="7"/>
      <c r="CL102" s="7"/>
      <c r="CM102" s="7">
        <f t="shared" si="193"/>
        <v>1477.19613</v>
      </c>
      <c r="CN102" s="7">
        <f t="shared" si="194"/>
        <v>1882.7855129999998</v>
      </c>
      <c r="CO102" s="7">
        <f t="shared" si="195"/>
        <v>2288.3748959999998</v>
      </c>
      <c r="CP102" s="7">
        <f t="shared" si="196"/>
        <v>2693.9642789999998</v>
      </c>
      <c r="CQ102" s="7"/>
      <c r="CR102" s="7"/>
      <c r="CS102" s="7"/>
      <c r="CT102" s="7"/>
      <c r="CU102" s="6">
        <v>1100</v>
      </c>
    </row>
    <row r="103" spans="37:99" ht="15.75" thickBot="1" x14ac:dyDescent="0.3">
      <c r="AK103">
        <v>3</v>
      </c>
      <c r="AM103" s="93">
        <f>BS90</f>
        <v>1660.662</v>
      </c>
      <c r="AN103" s="93">
        <f t="shared" ref="AN103:BN103" si="203">BT90</f>
        <v>2098.9414999999999</v>
      </c>
      <c r="AO103" s="93">
        <f t="shared" si="203"/>
        <v>2537.221</v>
      </c>
      <c r="AP103" s="93">
        <f t="shared" si="203"/>
        <v>3064.7655150000001</v>
      </c>
      <c r="AQ103" s="93">
        <f t="shared" si="203"/>
        <v>0</v>
      </c>
      <c r="AR103" s="93">
        <f t="shared" si="203"/>
        <v>0</v>
      </c>
      <c r="AS103" s="93">
        <f t="shared" si="203"/>
        <v>0</v>
      </c>
      <c r="AT103" s="93">
        <f t="shared" si="203"/>
        <v>0</v>
      </c>
      <c r="AU103" s="93">
        <f t="shared" si="203"/>
        <v>2759.4000654545457</v>
      </c>
      <c r="AV103" s="93">
        <f t="shared" si="203"/>
        <v>3439.8204070129868</v>
      </c>
      <c r="AW103" s="93">
        <f t="shared" si="203"/>
        <v>4120.2407485714284</v>
      </c>
      <c r="AX103" s="93">
        <f t="shared" si="203"/>
        <v>4800.66109012987</v>
      </c>
      <c r="AY103" s="93">
        <f t="shared" si="203"/>
        <v>0</v>
      </c>
      <c r="AZ103" s="93">
        <f t="shared" si="203"/>
        <v>0</v>
      </c>
      <c r="BA103" s="93">
        <f t="shared" si="203"/>
        <v>0</v>
      </c>
      <c r="BB103" s="93">
        <f t="shared" si="203"/>
        <v>0</v>
      </c>
      <c r="BC103" s="93">
        <f t="shared" si="203"/>
        <v>0</v>
      </c>
      <c r="BD103" s="93">
        <f t="shared" si="203"/>
        <v>0</v>
      </c>
      <c r="BE103" s="93">
        <f t="shared" si="203"/>
        <v>0</v>
      </c>
      <c r="BF103" s="93">
        <f t="shared" si="203"/>
        <v>0</v>
      </c>
      <c r="BG103" s="93">
        <f t="shared" si="203"/>
        <v>3859.5892200000003</v>
      </c>
      <c r="BH103" s="93">
        <f t="shared" si="203"/>
        <v>4953.9467100000002</v>
      </c>
      <c r="BI103" s="93">
        <f t="shared" si="203"/>
        <v>6048.3042000000005</v>
      </c>
      <c r="BJ103" s="93">
        <f t="shared" si="203"/>
        <v>7142.6616900000008</v>
      </c>
      <c r="BK103" s="93">
        <f t="shared" si="203"/>
        <v>0</v>
      </c>
      <c r="BL103" s="93">
        <f t="shared" si="203"/>
        <v>0</v>
      </c>
      <c r="BM103" s="93">
        <f t="shared" si="203"/>
        <v>0</v>
      </c>
      <c r="BN103" s="93">
        <f t="shared" si="203"/>
        <v>0</v>
      </c>
      <c r="BR103" s="6">
        <v>1200</v>
      </c>
      <c r="BS103" s="7">
        <f t="shared" si="188"/>
        <v>684.82799999999997</v>
      </c>
      <c r="BT103" s="7">
        <f t="shared" si="184"/>
        <v>860.03899999999999</v>
      </c>
      <c r="BU103" s="7">
        <f t="shared" si="184"/>
        <v>1035.25</v>
      </c>
      <c r="BV103" s="7">
        <f t="shared" si="184"/>
        <v>1246.7748300000001</v>
      </c>
      <c r="BW103" s="7"/>
      <c r="BX103" s="7"/>
      <c r="BY103" s="7"/>
      <c r="BZ103" s="7"/>
      <c r="CA103" s="7">
        <f t="shared" si="189"/>
        <v>1131.9462981818183</v>
      </c>
      <c r="CB103" s="7">
        <f t="shared" si="190"/>
        <v>1405.6597348051948</v>
      </c>
      <c r="CC103" s="7">
        <f t="shared" si="191"/>
        <v>1679.3731714285714</v>
      </c>
      <c r="CD103" s="7">
        <f t="shared" si="192"/>
        <v>1953.0866080519479</v>
      </c>
      <c r="CE103" s="7"/>
      <c r="CF103" s="7"/>
      <c r="CG103" s="7"/>
      <c r="CH103" s="7"/>
      <c r="CI103" s="7"/>
      <c r="CJ103" s="7"/>
      <c r="CK103" s="7"/>
      <c r="CL103" s="7"/>
      <c r="CM103" s="7">
        <f t="shared" si="193"/>
        <v>1602.5852400000001</v>
      </c>
      <c r="CN103" s="7">
        <f t="shared" si="194"/>
        <v>2044.4255759999999</v>
      </c>
      <c r="CO103" s="7">
        <f t="shared" si="195"/>
        <v>2486.2659119999994</v>
      </c>
      <c r="CP103" s="7">
        <f t="shared" si="196"/>
        <v>2928.1062479999987</v>
      </c>
      <c r="CQ103" s="7"/>
      <c r="CR103" s="7"/>
      <c r="CS103" s="7"/>
      <c r="CT103" s="7"/>
      <c r="CU103" s="6">
        <v>1200</v>
      </c>
    </row>
    <row r="104" spans="37:99" ht="15.75" thickBot="1" x14ac:dyDescent="0.3">
      <c r="AK104">
        <v>4</v>
      </c>
      <c r="AM104" s="95">
        <f>BS116</f>
        <v>1494.5958000000001</v>
      </c>
      <c r="AN104" s="95">
        <f t="shared" ref="AN104:BN104" si="204">BT116</f>
        <v>1889.0473500000001</v>
      </c>
      <c r="AO104" s="95">
        <f t="shared" si="204"/>
        <v>2283.4989</v>
      </c>
      <c r="AP104" s="95">
        <f t="shared" si="204"/>
        <v>2758.2889635000001</v>
      </c>
      <c r="AQ104" s="95">
        <f t="shared" si="204"/>
        <v>0</v>
      </c>
      <c r="AR104" s="95">
        <f t="shared" si="204"/>
        <v>0</v>
      </c>
      <c r="AS104" s="95">
        <f t="shared" si="204"/>
        <v>0</v>
      </c>
      <c r="AT104" s="95">
        <f t="shared" si="204"/>
        <v>0</v>
      </c>
      <c r="AU104" s="95">
        <f t="shared" si="204"/>
        <v>2483.460058909091</v>
      </c>
      <c r="AV104" s="95">
        <f t="shared" si="204"/>
        <v>3095.8383663116883</v>
      </c>
      <c r="AW104" s="95">
        <f t="shared" si="204"/>
        <v>3708.2166737142857</v>
      </c>
      <c r="AX104" s="95">
        <f t="shared" si="204"/>
        <v>4320.594981116883</v>
      </c>
      <c r="AY104" s="95">
        <f t="shared" si="204"/>
        <v>0</v>
      </c>
      <c r="AZ104" s="95">
        <f t="shared" si="204"/>
        <v>0</v>
      </c>
      <c r="BA104" s="95">
        <f t="shared" si="204"/>
        <v>0</v>
      </c>
      <c r="BB104" s="95">
        <f t="shared" si="204"/>
        <v>0</v>
      </c>
      <c r="BC104" s="95">
        <f t="shared" si="204"/>
        <v>0</v>
      </c>
      <c r="BD104" s="95">
        <f t="shared" si="204"/>
        <v>0</v>
      </c>
      <c r="BE104" s="95">
        <f t="shared" si="204"/>
        <v>0</v>
      </c>
      <c r="BF104" s="95">
        <f t="shared" si="204"/>
        <v>0</v>
      </c>
      <c r="BG104" s="95">
        <f t="shared" si="204"/>
        <v>3473.6302980000005</v>
      </c>
      <c r="BH104" s="95">
        <f t="shared" si="204"/>
        <v>4458.5520390000001</v>
      </c>
      <c r="BI104" s="95">
        <f t="shared" si="204"/>
        <v>5443.4737800000003</v>
      </c>
      <c r="BJ104" s="95">
        <f t="shared" si="204"/>
        <v>6428.3955210000013</v>
      </c>
      <c r="BK104" s="95">
        <f t="shared" si="204"/>
        <v>0</v>
      </c>
      <c r="BL104" s="95">
        <f t="shared" si="204"/>
        <v>0</v>
      </c>
      <c r="BM104" s="95">
        <f t="shared" si="204"/>
        <v>0</v>
      </c>
      <c r="BN104" s="95">
        <f t="shared" si="204"/>
        <v>0</v>
      </c>
      <c r="BR104" s="6">
        <v>1300</v>
      </c>
      <c r="BS104" s="7">
        <f t="shared" si="188"/>
        <v>739.04099999999994</v>
      </c>
      <c r="BT104" s="7">
        <f t="shared" si="184"/>
        <v>928.86691666666661</v>
      </c>
      <c r="BU104" s="7">
        <f t="shared" si="184"/>
        <v>1118.6928333333333</v>
      </c>
      <c r="BV104" s="7">
        <f t="shared" si="184"/>
        <v>1347.7743125</v>
      </c>
      <c r="BW104" s="7"/>
      <c r="BX104" s="7"/>
      <c r="BY104" s="7"/>
      <c r="BZ104" s="7"/>
      <c r="CA104" s="7">
        <f t="shared" si="189"/>
        <v>1222.3603963636365</v>
      </c>
      <c r="CB104" s="7">
        <f t="shared" si="190"/>
        <v>1518.6686610389611</v>
      </c>
      <c r="CC104" s="7">
        <f t="shared" si="191"/>
        <v>1814.9769257142857</v>
      </c>
      <c r="CD104" s="7">
        <f t="shared" si="192"/>
        <v>2111.2851903896103</v>
      </c>
      <c r="CE104" s="7"/>
      <c r="CF104" s="7"/>
      <c r="CG104" s="7"/>
      <c r="CH104" s="7"/>
      <c r="CI104" s="7"/>
      <c r="CJ104" s="7"/>
      <c r="CK104" s="7"/>
      <c r="CL104" s="7"/>
      <c r="CM104" s="7">
        <f t="shared" si="193"/>
        <v>1727.97435</v>
      </c>
      <c r="CN104" s="7">
        <f t="shared" si="194"/>
        <v>2206.0656389999999</v>
      </c>
      <c r="CO104" s="7">
        <f t="shared" si="195"/>
        <v>2684.1569279999999</v>
      </c>
      <c r="CP104" s="7">
        <f t="shared" si="196"/>
        <v>3162.2482169999998</v>
      </c>
      <c r="CQ104" s="7"/>
      <c r="CR104" s="7"/>
      <c r="CS104" s="7"/>
      <c r="CT104" s="7"/>
      <c r="CU104" s="6">
        <v>1300</v>
      </c>
    </row>
    <row r="105" spans="37:99" ht="15.75" thickBot="1" x14ac:dyDescent="0.3">
      <c r="AM105" s="96"/>
      <c r="BR105" s="6">
        <v>1400</v>
      </c>
      <c r="BS105" s="7">
        <f t="shared" si="188"/>
        <v>793.25399999999991</v>
      </c>
      <c r="BT105" s="7">
        <f t="shared" ref="BT105:BT106" si="205">CZ27</f>
        <v>997.69483333333324</v>
      </c>
      <c r="BU105" s="7">
        <f t="shared" ref="BU105:BU106" si="206">DA27</f>
        <v>1202.1356666666666</v>
      </c>
      <c r="BV105" s="7">
        <f t="shared" ref="BV105:BV106" si="207">DB27</f>
        <v>1448.7737949999998</v>
      </c>
      <c r="BW105" s="7"/>
      <c r="BX105" s="7"/>
      <c r="BY105" s="7"/>
      <c r="BZ105" s="7"/>
      <c r="CA105" s="7">
        <f t="shared" si="189"/>
        <v>1312.7744945454544</v>
      </c>
      <c r="CB105" s="7">
        <f t="shared" si="190"/>
        <v>1631.6775872727271</v>
      </c>
      <c r="CC105" s="7">
        <f t="shared" si="191"/>
        <v>1950.5806799999998</v>
      </c>
      <c r="CD105" s="7">
        <f t="shared" si="192"/>
        <v>2269.4837727272725</v>
      </c>
      <c r="CE105" s="7"/>
      <c r="CF105" s="7"/>
      <c r="CG105" s="7"/>
      <c r="CH105" s="7"/>
      <c r="CI105" s="7"/>
      <c r="CJ105" s="7"/>
      <c r="CK105" s="7"/>
      <c r="CL105" s="7"/>
      <c r="CM105" s="7">
        <f t="shared" si="193"/>
        <v>1853.36346</v>
      </c>
      <c r="CN105" s="7">
        <f t="shared" si="194"/>
        <v>2367.7057019999997</v>
      </c>
      <c r="CO105" s="7">
        <f t="shared" si="195"/>
        <v>2882.0479439999995</v>
      </c>
      <c r="CP105" s="7">
        <f t="shared" si="196"/>
        <v>3396.3901859999996</v>
      </c>
      <c r="CQ105" s="7"/>
      <c r="CR105" s="7"/>
      <c r="CS105" s="7"/>
      <c r="CT105" s="7"/>
      <c r="CU105" s="6">
        <v>1400</v>
      </c>
    </row>
    <row r="106" spans="37:99" ht="15.75" thickBot="1" x14ac:dyDescent="0.3">
      <c r="AM106" s="96"/>
      <c r="BR106" s="6">
        <v>1500</v>
      </c>
      <c r="BS106" s="7">
        <f t="shared" si="188"/>
        <v>847.46699999999998</v>
      </c>
      <c r="BT106" s="7">
        <f t="shared" si="205"/>
        <v>1066.5227499999999</v>
      </c>
      <c r="BU106" s="7">
        <f t="shared" si="206"/>
        <v>1285.5784999999998</v>
      </c>
      <c r="BV106" s="7">
        <f t="shared" si="207"/>
        <v>1549.7732774999999</v>
      </c>
      <c r="BW106" s="7"/>
      <c r="BX106" s="7"/>
      <c r="BY106" s="7"/>
      <c r="BZ106" s="7"/>
      <c r="CA106" s="7">
        <f t="shared" si="189"/>
        <v>1403.1885927272726</v>
      </c>
      <c r="CB106" s="7">
        <f t="shared" si="190"/>
        <v>1744.6865135064934</v>
      </c>
      <c r="CC106" s="7">
        <f t="shared" si="191"/>
        <v>2086.1844342857144</v>
      </c>
      <c r="CD106" s="7">
        <f t="shared" si="192"/>
        <v>2427.6823550649351</v>
      </c>
      <c r="CE106" s="7"/>
      <c r="CF106" s="7"/>
      <c r="CG106" s="7"/>
      <c r="CH106" s="7"/>
      <c r="CI106" s="7"/>
      <c r="CJ106" s="7"/>
      <c r="CK106" s="7"/>
      <c r="CL106" s="7"/>
      <c r="CM106" s="7">
        <f t="shared" si="193"/>
        <v>1978.7525700000001</v>
      </c>
      <c r="CN106" s="7">
        <f t="shared" si="194"/>
        <v>2529.3457650000005</v>
      </c>
      <c r="CO106" s="7">
        <f t="shared" si="195"/>
        <v>3079.93896</v>
      </c>
      <c r="CP106" s="7">
        <f t="shared" si="196"/>
        <v>3630.5321549999999</v>
      </c>
      <c r="CQ106" s="7"/>
      <c r="CR106" s="7"/>
      <c r="CS106" s="7"/>
      <c r="CT106" s="7"/>
      <c r="CU106" s="6">
        <v>1500</v>
      </c>
    </row>
    <row r="107" spans="37:99" ht="15.75" thickBot="1" x14ac:dyDescent="0.3">
      <c r="AM107" s="96"/>
      <c r="BR107" s="6">
        <v>1600</v>
      </c>
      <c r="BS107" s="7">
        <f>CY29*0.95</f>
        <v>856.596</v>
      </c>
      <c r="BT107" s="7">
        <f t="shared" ref="BT107:BV107" si="208">CZ29*0.95</f>
        <v>1078.5831333333333</v>
      </c>
      <c r="BU107" s="7">
        <f t="shared" si="208"/>
        <v>1300.5702666666664</v>
      </c>
      <c r="BV107" s="7">
        <f t="shared" si="208"/>
        <v>1568.2341219999996</v>
      </c>
      <c r="BW107" s="7"/>
      <c r="BX107" s="7"/>
      <c r="BY107" s="7"/>
      <c r="BZ107" s="7"/>
      <c r="CA107" s="7">
        <f>DG29*1.01*0.95</f>
        <v>1418.9225563636362</v>
      </c>
      <c r="CB107" s="7">
        <f t="shared" ref="CB107:CD107" si="209">DH29*1.01*0.95</f>
        <v>1764.8106677532467</v>
      </c>
      <c r="CC107" s="7">
        <f t="shared" si="209"/>
        <v>2110.6987791428573</v>
      </c>
      <c r="CD107" s="7">
        <f t="shared" si="209"/>
        <v>2456.5868905324678</v>
      </c>
      <c r="CE107" s="7"/>
      <c r="CF107" s="7"/>
      <c r="CG107" s="7"/>
      <c r="CH107" s="7"/>
      <c r="CI107" s="7"/>
      <c r="CJ107" s="7"/>
      <c r="CK107" s="7"/>
      <c r="CL107" s="7"/>
      <c r="CM107" s="7">
        <f>DS29*1.03*0.95</f>
        <v>1998.9345960000001</v>
      </c>
      <c r="CN107" s="7">
        <f t="shared" ref="CN107:CP107" si="210">DT29*1.03*0.95</f>
        <v>2556.4365365999997</v>
      </c>
      <c r="CO107" s="7">
        <f t="shared" si="210"/>
        <v>3113.9384771999994</v>
      </c>
      <c r="CP107" s="7">
        <f t="shared" si="210"/>
        <v>3671.4404177999991</v>
      </c>
      <c r="CQ107" s="7"/>
      <c r="CR107" s="7"/>
      <c r="CS107" s="7"/>
      <c r="CT107" s="7"/>
      <c r="CU107" s="6">
        <v>1600</v>
      </c>
    </row>
    <row r="108" spans="37:99" ht="15.75" thickBot="1" x14ac:dyDescent="0.3">
      <c r="AM108" s="96"/>
      <c r="BR108" s="6">
        <v>1700</v>
      </c>
      <c r="BS108" s="7">
        <f t="shared" ref="BS108:BS110" si="211">CY30*0.95</f>
        <v>908.09834999999998</v>
      </c>
      <c r="BT108" s="7">
        <f t="shared" ref="BT108:BT110" si="212">CZ30*0.95</f>
        <v>1143.9696541666667</v>
      </c>
      <c r="BU108" s="7">
        <f t="shared" ref="BU108:BU110" si="213">DA30*0.95</f>
        <v>1379.840958333333</v>
      </c>
      <c r="BV108" s="7">
        <f t="shared" ref="BV108:BV110" si="214">DB30*0.95</f>
        <v>1664.1836303749994</v>
      </c>
      <c r="BW108" s="7"/>
      <c r="BX108" s="7"/>
      <c r="BY108" s="7"/>
      <c r="BZ108" s="7"/>
      <c r="CA108" s="7">
        <f t="shared" ref="CA108:CA110" si="215">DG30*1.01*0.95</f>
        <v>1504.8159496363635</v>
      </c>
      <c r="CB108" s="7">
        <f t="shared" ref="CB108:CB110" si="216">DH30*1.01*0.95</f>
        <v>1872.1691476753244</v>
      </c>
      <c r="CC108" s="7">
        <f t="shared" ref="CC108:CC110" si="217">DI30*1.01*0.95</f>
        <v>2239.5223457142852</v>
      </c>
      <c r="CD108" s="7">
        <f t="shared" ref="CD108:CD110" si="218">DJ30*1.01*0.95</f>
        <v>2606.8755437532463</v>
      </c>
      <c r="CE108" s="7"/>
      <c r="CF108" s="7"/>
      <c r="CG108" s="7"/>
      <c r="CH108" s="7"/>
      <c r="CI108" s="7"/>
      <c r="CJ108" s="7"/>
      <c r="CK108" s="7"/>
      <c r="CL108" s="7"/>
      <c r="CM108" s="7">
        <f t="shared" ref="CM108:CM110" si="219">DS30*1.03*0.95</f>
        <v>2118.0542505000003</v>
      </c>
      <c r="CN108" s="7">
        <f t="shared" ref="CN108:CN110" si="220">DT30*1.03*0.95</f>
        <v>2709.9945964499998</v>
      </c>
      <c r="CO108" s="7">
        <f t="shared" ref="CO108:CO110" si="221">DU30*1.03*0.95</f>
        <v>3301.9349423999997</v>
      </c>
      <c r="CP108" s="7">
        <f t="shared" ref="CP108:CP110" si="222">DV30*1.03*0.95</f>
        <v>3893.8752883499992</v>
      </c>
      <c r="CQ108" s="7"/>
      <c r="CR108" s="7"/>
      <c r="CS108" s="7"/>
      <c r="CT108" s="7"/>
      <c r="CU108" s="6">
        <v>1700</v>
      </c>
    </row>
    <row r="109" spans="37:99" ht="15.75" thickBot="1" x14ac:dyDescent="0.3">
      <c r="AM109" s="96"/>
      <c r="BR109" s="6">
        <v>1800</v>
      </c>
      <c r="BS109" s="7">
        <f t="shared" si="211"/>
        <v>959.60069999999996</v>
      </c>
      <c r="BT109" s="7">
        <f t="shared" si="212"/>
        <v>1209.3561749999999</v>
      </c>
      <c r="BU109" s="7">
        <f t="shared" si="213"/>
        <v>1459.1116499999998</v>
      </c>
      <c r="BV109" s="7">
        <f t="shared" si="214"/>
        <v>1760.1331387499997</v>
      </c>
      <c r="BW109" s="7"/>
      <c r="BX109" s="7"/>
      <c r="BY109" s="7"/>
      <c r="BZ109" s="7"/>
      <c r="CA109" s="7">
        <f t="shared" si="215"/>
        <v>1590.7093429090908</v>
      </c>
      <c r="CB109" s="7">
        <f t="shared" si="216"/>
        <v>1979.5276275974024</v>
      </c>
      <c r="CC109" s="7">
        <f t="shared" si="217"/>
        <v>2368.3459122857143</v>
      </c>
      <c r="CD109" s="7">
        <f t="shared" si="218"/>
        <v>2757.1641969740263</v>
      </c>
      <c r="CE109" s="7"/>
      <c r="CF109" s="7"/>
      <c r="CG109" s="7"/>
      <c r="CH109" s="7"/>
      <c r="CI109" s="7"/>
      <c r="CJ109" s="7"/>
      <c r="CK109" s="7"/>
      <c r="CL109" s="7"/>
      <c r="CM109" s="7">
        <f t="shared" si="219"/>
        <v>2237.1739049999996</v>
      </c>
      <c r="CN109" s="7">
        <f t="shared" si="220"/>
        <v>2863.5526562999999</v>
      </c>
      <c r="CO109" s="7">
        <f t="shared" si="221"/>
        <v>3489.9314075999996</v>
      </c>
      <c r="CP109" s="7">
        <f t="shared" si="222"/>
        <v>4116.3101588999998</v>
      </c>
      <c r="CQ109" s="7"/>
      <c r="CR109" s="7"/>
      <c r="CS109" s="7"/>
      <c r="CT109" s="7"/>
      <c r="CU109" s="6">
        <v>1800</v>
      </c>
    </row>
    <row r="110" spans="37:99" ht="15.75" thickBot="1" x14ac:dyDescent="0.3">
      <c r="AM110" s="96"/>
      <c r="BR110" s="6">
        <v>1900</v>
      </c>
      <c r="BS110" s="7">
        <f t="shared" si="211"/>
        <v>1011.1030499999997</v>
      </c>
      <c r="BT110" s="7">
        <f t="shared" si="212"/>
        <v>1274.7426958333331</v>
      </c>
      <c r="BU110" s="7">
        <f t="shared" si="213"/>
        <v>1538.3823416666662</v>
      </c>
      <c r="BV110" s="7">
        <f t="shared" si="214"/>
        <v>1856.0826471249995</v>
      </c>
      <c r="BW110" s="7"/>
      <c r="BX110" s="7"/>
      <c r="BY110" s="7"/>
      <c r="BZ110" s="7"/>
      <c r="CA110" s="7">
        <f t="shared" si="215"/>
        <v>1676.602736181818</v>
      </c>
      <c r="CB110" s="7">
        <f t="shared" si="216"/>
        <v>2086.88610751948</v>
      </c>
      <c r="CC110" s="7">
        <f t="shared" si="217"/>
        <v>2497.1694788571426</v>
      </c>
      <c r="CD110" s="7">
        <f t="shared" si="218"/>
        <v>2907.4528501948053</v>
      </c>
      <c r="CE110" s="7"/>
      <c r="CF110" s="7"/>
      <c r="CG110" s="7"/>
      <c r="CH110" s="7"/>
      <c r="CI110" s="7"/>
      <c r="CJ110" s="7"/>
      <c r="CK110" s="7"/>
      <c r="CL110" s="7"/>
      <c r="CM110" s="7">
        <f t="shared" si="219"/>
        <v>2356.2935594999999</v>
      </c>
      <c r="CN110" s="7">
        <f t="shared" si="220"/>
        <v>3017.1107161499995</v>
      </c>
      <c r="CO110" s="7">
        <f t="shared" si="221"/>
        <v>3677.9278727999995</v>
      </c>
      <c r="CP110" s="7">
        <f t="shared" si="222"/>
        <v>4338.7450294499995</v>
      </c>
      <c r="CQ110" s="7"/>
      <c r="CR110" s="7"/>
      <c r="CS110" s="7"/>
      <c r="CT110" s="7"/>
      <c r="CU110" s="6">
        <v>1900</v>
      </c>
    </row>
    <row r="111" spans="37:99" ht="15.75" thickBot="1" x14ac:dyDescent="0.3">
      <c r="AM111" s="96"/>
      <c r="BR111" s="6">
        <v>2000</v>
      </c>
      <c r="BS111" s="7">
        <f>CY33*0.9</f>
        <v>1006.6787999999999</v>
      </c>
      <c r="BT111" s="7">
        <f t="shared" ref="BT111:BV111" si="223">CZ33*0.9</f>
        <v>1269.5961</v>
      </c>
      <c r="BU111" s="7">
        <f t="shared" si="223"/>
        <v>1532.5133999999998</v>
      </c>
      <c r="BV111" s="7">
        <f t="shared" si="223"/>
        <v>1849.2936209999998</v>
      </c>
      <c r="BW111" s="7"/>
      <c r="BX111" s="7"/>
      <c r="BY111" s="7"/>
      <c r="BZ111" s="7"/>
      <c r="CA111" s="7">
        <f>DG33*1.01*0.9</f>
        <v>1669.7331752727273</v>
      </c>
      <c r="CB111" s="7">
        <f t="shared" ref="CB111:CD111" si="224">DH33*1.01*0.9</f>
        <v>2078.7580302077918</v>
      </c>
      <c r="CC111" s="7">
        <f t="shared" si="224"/>
        <v>2487.7828851428571</v>
      </c>
      <c r="CD111" s="7">
        <f t="shared" si="224"/>
        <v>2896.8077400779221</v>
      </c>
      <c r="CE111" s="7"/>
      <c r="CF111" s="7"/>
      <c r="CG111" s="7"/>
      <c r="CH111" s="7"/>
      <c r="CI111" s="7"/>
      <c r="CJ111" s="7"/>
      <c r="CK111" s="7"/>
      <c r="CL111" s="7"/>
      <c r="CM111" s="7">
        <f>DS33*1.03*0.9</f>
        <v>2345.1283079999998</v>
      </c>
      <c r="CN111" s="7">
        <f t="shared" ref="CN111:CP111" si="225">DT33*1.03*0.9</f>
        <v>3003.7914719999999</v>
      </c>
      <c r="CO111" s="7">
        <f t="shared" si="225"/>
        <v>3662.4546359999999</v>
      </c>
      <c r="CP111" s="7">
        <f t="shared" si="225"/>
        <v>4321.1178</v>
      </c>
      <c r="CQ111" s="7"/>
      <c r="CR111" s="7"/>
      <c r="CS111" s="7"/>
      <c r="CT111" s="7"/>
      <c r="CU111" s="6">
        <v>2000</v>
      </c>
    </row>
    <row r="112" spans="37:99" ht="15.75" thickBot="1" x14ac:dyDescent="0.3">
      <c r="BR112" s="6">
        <v>2200</v>
      </c>
      <c r="BS112" s="7">
        <f t="shared" ref="BS112:BS116" si="226">CY34*0.9</f>
        <v>1104.2621999999999</v>
      </c>
      <c r="BT112" s="7">
        <f t="shared" ref="BT112:BT116" si="227">CZ34*0.9</f>
        <v>1393.4863499999999</v>
      </c>
      <c r="BU112" s="7">
        <f t="shared" ref="BU112:BU116" si="228">DA34*0.9</f>
        <v>1682.7104999999999</v>
      </c>
      <c r="BV112" s="7">
        <f t="shared" ref="BV112:BV116" si="229">DB34*0.9</f>
        <v>2031.0926895</v>
      </c>
      <c r="BW112" s="7"/>
      <c r="BX112" s="7"/>
      <c r="BY112" s="7"/>
      <c r="BZ112" s="7"/>
      <c r="CA112" s="7">
        <f t="shared" ref="CA112:CA116" si="230">DG34*1.01*0.9</f>
        <v>1832.478552</v>
      </c>
      <c r="CB112" s="7">
        <f t="shared" ref="CB112:CB116" si="231">DH34*1.01*0.9</f>
        <v>2282.1740974285717</v>
      </c>
      <c r="CC112" s="7">
        <f t="shared" ref="CC112:CC116" si="232">DI34*1.01*0.9</f>
        <v>2731.8696428571429</v>
      </c>
      <c r="CD112" s="7">
        <f t="shared" ref="CD112:CD116" si="233">DJ34*1.01*0.9</f>
        <v>3181.5651882857137</v>
      </c>
      <c r="CE112" s="7"/>
      <c r="CF112" s="7"/>
      <c r="CG112" s="7"/>
      <c r="CH112" s="7"/>
      <c r="CI112" s="7"/>
      <c r="CJ112" s="7"/>
      <c r="CK112" s="7"/>
      <c r="CL112" s="7"/>
      <c r="CM112" s="7">
        <f t="shared" ref="CM112:CM116" si="234">DS34*1.03*0.9</f>
        <v>2570.8287059999998</v>
      </c>
      <c r="CN112" s="7">
        <f t="shared" ref="CN112:CN116" si="235">DT34*1.03*0.9</f>
        <v>3294.7435854</v>
      </c>
      <c r="CO112" s="7">
        <f t="shared" ref="CO112:CO116" si="236">DU34*1.03*0.9</f>
        <v>4018.6584648000003</v>
      </c>
      <c r="CP112" s="7">
        <f t="shared" ref="CP112:CP116" si="237">DV34*1.03*0.9</f>
        <v>4742.573344200001</v>
      </c>
      <c r="CQ112" s="7"/>
      <c r="CR112" s="7"/>
      <c r="CS112" s="7"/>
      <c r="CT112" s="7"/>
      <c r="CU112" s="6">
        <v>2200</v>
      </c>
    </row>
    <row r="113" spans="70:99" ht="15.75" thickBot="1" x14ac:dyDescent="0.3">
      <c r="BR113" s="6">
        <v>2400</v>
      </c>
      <c r="BS113" s="7">
        <f t="shared" si="226"/>
        <v>1201.8455999999999</v>
      </c>
      <c r="BT113" s="7">
        <f t="shared" si="227"/>
        <v>1517.3765999999998</v>
      </c>
      <c r="BU113" s="7">
        <f t="shared" si="228"/>
        <v>1832.9076</v>
      </c>
      <c r="BV113" s="7">
        <f t="shared" si="229"/>
        <v>2212.8917580000002</v>
      </c>
      <c r="BW113" s="7"/>
      <c r="BX113" s="7"/>
      <c r="BY113" s="7"/>
      <c r="BZ113" s="7"/>
      <c r="CA113" s="7">
        <f t="shared" si="230"/>
        <v>1995.2239287272726</v>
      </c>
      <c r="CB113" s="7">
        <f t="shared" si="231"/>
        <v>2485.5901646493503</v>
      </c>
      <c r="CC113" s="7">
        <f t="shared" si="232"/>
        <v>2975.9564005714287</v>
      </c>
      <c r="CD113" s="7">
        <f t="shared" si="233"/>
        <v>3466.3226364935067</v>
      </c>
      <c r="CE113" s="7"/>
      <c r="CF113" s="7"/>
      <c r="CG113" s="7"/>
      <c r="CH113" s="7"/>
      <c r="CI113" s="7"/>
      <c r="CJ113" s="7"/>
      <c r="CK113" s="7"/>
      <c r="CL113" s="7"/>
      <c r="CM113" s="7">
        <f t="shared" si="234"/>
        <v>2796.5291039999997</v>
      </c>
      <c r="CN113" s="7">
        <f t="shared" si="235"/>
        <v>3585.6956987999997</v>
      </c>
      <c r="CO113" s="7">
        <f t="shared" si="236"/>
        <v>4374.8622935999992</v>
      </c>
      <c r="CP113" s="7">
        <f t="shared" si="237"/>
        <v>5164.0288883999992</v>
      </c>
      <c r="CQ113" s="7"/>
      <c r="CR113" s="7"/>
      <c r="CS113" s="7"/>
      <c r="CT113" s="7"/>
      <c r="CU113" s="6">
        <v>2400</v>
      </c>
    </row>
    <row r="114" spans="70:99" ht="15.75" thickBot="1" x14ac:dyDescent="0.3">
      <c r="BR114" s="6">
        <v>2600</v>
      </c>
      <c r="BS114" s="7">
        <f t="shared" si="226"/>
        <v>1299.4289999999999</v>
      </c>
      <c r="BT114" s="7">
        <f t="shared" si="227"/>
        <v>1641.2668499999997</v>
      </c>
      <c r="BU114" s="7">
        <f t="shared" si="228"/>
        <v>1983.1046999999999</v>
      </c>
      <c r="BV114" s="7">
        <f t="shared" si="229"/>
        <v>2394.6908265000002</v>
      </c>
      <c r="BW114" s="7"/>
      <c r="BX114" s="7"/>
      <c r="BY114" s="7"/>
      <c r="BZ114" s="7"/>
      <c r="CA114" s="7">
        <f t="shared" si="230"/>
        <v>2157.9693054545455</v>
      </c>
      <c r="CB114" s="7">
        <f t="shared" si="231"/>
        <v>2689.0062318701303</v>
      </c>
      <c r="CC114" s="7">
        <f t="shared" si="232"/>
        <v>3220.0431582857145</v>
      </c>
      <c r="CD114" s="7">
        <f t="shared" si="233"/>
        <v>3751.0800847012983</v>
      </c>
      <c r="CE114" s="7"/>
      <c r="CF114" s="7"/>
      <c r="CG114" s="7"/>
      <c r="CH114" s="7"/>
      <c r="CI114" s="7"/>
      <c r="CJ114" s="7"/>
      <c r="CK114" s="7"/>
      <c r="CL114" s="7"/>
      <c r="CM114" s="7">
        <f t="shared" si="234"/>
        <v>3022.2295019999997</v>
      </c>
      <c r="CN114" s="7">
        <f t="shared" si="235"/>
        <v>3876.6478121999994</v>
      </c>
      <c r="CO114" s="7">
        <f t="shared" si="236"/>
        <v>4731.0661224000005</v>
      </c>
      <c r="CP114" s="7">
        <f t="shared" si="237"/>
        <v>5585.4844326000011</v>
      </c>
      <c r="CQ114" s="7"/>
      <c r="CR114" s="7"/>
      <c r="CS114" s="7"/>
      <c r="CT114" s="7"/>
      <c r="CU114" s="6">
        <v>2600</v>
      </c>
    </row>
    <row r="115" spans="70:99" ht="15.75" thickBot="1" x14ac:dyDescent="0.3">
      <c r="BR115" s="6">
        <v>2800</v>
      </c>
      <c r="BS115" s="7">
        <f t="shared" si="226"/>
        <v>1397.0123999999996</v>
      </c>
      <c r="BT115" s="7">
        <f t="shared" si="227"/>
        <v>1765.1570999999997</v>
      </c>
      <c r="BU115" s="7">
        <f t="shared" si="228"/>
        <v>2133.3017999999997</v>
      </c>
      <c r="BV115" s="7">
        <f t="shared" si="229"/>
        <v>2576.4898949999997</v>
      </c>
      <c r="BW115" s="7"/>
      <c r="BX115" s="7"/>
      <c r="BY115" s="7"/>
      <c r="BZ115" s="7"/>
      <c r="CA115" s="7">
        <f t="shared" si="230"/>
        <v>2320.7146821818183</v>
      </c>
      <c r="CB115" s="7">
        <f t="shared" si="231"/>
        <v>2892.4222990909088</v>
      </c>
      <c r="CC115" s="7">
        <f t="shared" si="232"/>
        <v>3464.1299160000003</v>
      </c>
      <c r="CD115" s="7">
        <f t="shared" si="233"/>
        <v>4035.8375329090914</v>
      </c>
      <c r="CE115" s="7"/>
      <c r="CF115" s="7"/>
      <c r="CG115" s="7"/>
      <c r="CH115" s="7"/>
      <c r="CI115" s="7"/>
      <c r="CJ115" s="7"/>
      <c r="CK115" s="7"/>
      <c r="CL115" s="7"/>
      <c r="CM115" s="7">
        <f t="shared" si="234"/>
        <v>3247.9299000000001</v>
      </c>
      <c r="CN115" s="7">
        <f t="shared" si="235"/>
        <v>4167.5999256000005</v>
      </c>
      <c r="CO115" s="7">
        <f t="shared" si="236"/>
        <v>5087.2699511999999</v>
      </c>
      <c r="CP115" s="7">
        <f t="shared" si="237"/>
        <v>6006.9399767999994</v>
      </c>
      <c r="CQ115" s="7"/>
      <c r="CR115" s="7"/>
      <c r="CS115" s="7"/>
      <c r="CT115" s="7"/>
      <c r="CU115" s="6">
        <v>2800</v>
      </c>
    </row>
    <row r="116" spans="70:99" ht="15.75" thickBot="1" x14ac:dyDescent="0.3">
      <c r="BR116" s="6">
        <v>3000</v>
      </c>
      <c r="BS116" s="7">
        <f t="shared" si="226"/>
        <v>1494.5958000000001</v>
      </c>
      <c r="BT116" s="7">
        <f t="shared" si="227"/>
        <v>1889.0473500000001</v>
      </c>
      <c r="BU116" s="7">
        <f t="shared" si="228"/>
        <v>2283.4989</v>
      </c>
      <c r="BV116" s="7">
        <f t="shared" si="229"/>
        <v>2758.2889635000001</v>
      </c>
      <c r="BW116" s="7"/>
      <c r="BX116" s="7"/>
      <c r="BY116" s="7"/>
      <c r="BZ116" s="7"/>
      <c r="CA116" s="7">
        <f t="shared" si="230"/>
        <v>2483.460058909091</v>
      </c>
      <c r="CB116" s="7">
        <f t="shared" si="231"/>
        <v>3095.8383663116883</v>
      </c>
      <c r="CC116" s="7">
        <f t="shared" si="232"/>
        <v>3708.2166737142857</v>
      </c>
      <c r="CD116" s="7">
        <f t="shared" si="233"/>
        <v>4320.594981116883</v>
      </c>
      <c r="CE116" s="7"/>
      <c r="CF116" s="7"/>
      <c r="CG116" s="7"/>
      <c r="CH116" s="7"/>
      <c r="CI116" s="7"/>
      <c r="CJ116" s="7"/>
      <c r="CK116" s="7"/>
      <c r="CL116" s="7"/>
      <c r="CM116" s="7">
        <f t="shared" si="234"/>
        <v>3473.6302980000005</v>
      </c>
      <c r="CN116" s="7">
        <f t="shared" si="235"/>
        <v>4458.5520390000001</v>
      </c>
      <c r="CO116" s="7">
        <f t="shared" si="236"/>
        <v>5443.4737800000003</v>
      </c>
      <c r="CP116" s="7">
        <f t="shared" si="237"/>
        <v>6428.3955210000013</v>
      </c>
      <c r="CQ116" s="7"/>
      <c r="CR116" s="7"/>
      <c r="CS116" s="7"/>
      <c r="CT116" s="7"/>
      <c r="CU116" s="6">
        <v>3000</v>
      </c>
    </row>
  </sheetData>
  <sheetProtection algorithmName="SHA-512" hashValue="H1SXBtk9xc6SqHqKpG35H2EhuUcsOoYkWJjtbVIZDIVO0fP0boMAgsJKA5jwgOS4Y2bEW9PzeuJiJ+c7HCAfSg==" saltValue="1bk8/N/lIqsK6jTeBDxjyA==" spinCount="100000" sheet="1" sort="0" autoFilter="0" pivotTables="0"/>
  <autoFilter ref="A14:A38" xr:uid="{00000000-0009-0000-0000-000000000000}"/>
  <dataConsolidate topLabels="1">
    <dataRefs count="1">
      <dataRef ref="A17:A38" sheet="Prado"/>
    </dataRefs>
  </dataConsolidate>
  <mergeCells count="51">
    <mergeCell ref="A15:A16"/>
    <mergeCell ref="Z15:AC15"/>
    <mergeCell ref="A10:D10"/>
    <mergeCell ref="B14:E14"/>
    <mergeCell ref="F14:I14"/>
    <mergeCell ref="J14:M14"/>
    <mergeCell ref="F10:H10"/>
    <mergeCell ref="B15:E15"/>
    <mergeCell ref="J15:M15"/>
    <mergeCell ref="N15:Q15"/>
    <mergeCell ref="R15:U15"/>
    <mergeCell ref="V15:Y15"/>
    <mergeCell ref="F7:P7"/>
    <mergeCell ref="F9:M9"/>
    <mergeCell ref="AD15:AD16"/>
    <mergeCell ref="AM15:BN15"/>
    <mergeCell ref="N14:Q14"/>
    <mergeCell ref="R14:U14"/>
    <mergeCell ref="V14:Y14"/>
    <mergeCell ref="Z14:AC14"/>
    <mergeCell ref="F15:I15"/>
    <mergeCell ref="DS14:DV14"/>
    <mergeCell ref="DW14:DZ14"/>
    <mergeCell ref="CX15:CX16"/>
    <mergeCell ref="CY15:DB15"/>
    <mergeCell ref="DC15:DF15"/>
    <mergeCell ref="DG15:DJ15"/>
    <mergeCell ref="DK15:DN15"/>
    <mergeCell ref="DO15:DR15"/>
    <mergeCell ref="DS15:DV15"/>
    <mergeCell ref="DW15:DZ15"/>
    <mergeCell ref="CY14:DB14"/>
    <mergeCell ref="DC14:DF14"/>
    <mergeCell ref="DG14:DJ14"/>
    <mergeCell ref="DK14:DN14"/>
    <mergeCell ref="DO14:DR14"/>
    <mergeCell ref="EA15:EA16"/>
    <mergeCell ref="EE15:FF15"/>
    <mergeCell ref="FG15:FG16"/>
    <mergeCell ref="BS15:CT15"/>
    <mergeCell ref="CU15:CU16"/>
    <mergeCell ref="BS93:CT93"/>
    <mergeCell ref="CU93:CU94"/>
    <mergeCell ref="F11:H11"/>
    <mergeCell ref="F12:H12"/>
    <mergeCell ref="CA14:CG14"/>
    <mergeCell ref="BS41:CT41"/>
    <mergeCell ref="CU41:CU42"/>
    <mergeCell ref="BS67:CT67"/>
    <mergeCell ref="CU67:CU68"/>
    <mergeCell ref="BO15:BO16"/>
  </mergeCells>
  <conditionalFormatting sqref="L10 I10">
    <cfRule type="cellIs" dxfId="254" priority="376" stopIfTrue="1" operator="notEqual">
      <formula>0</formula>
    </cfRule>
  </conditionalFormatting>
  <conditionalFormatting sqref="AM17:BN80 B17:AC38">
    <cfRule type="cellIs" dxfId="253" priority="474" stopIfTrue="1" operator="equal">
      <formula>1</formula>
    </cfRule>
    <cfRule type="cellIs" dxfId="252" priority="475" stopIfTrue="1" operator="between">
      <formula>$I$10</formula>
      <formula>$L$10</formula>
    </cfRule>
  </conditionalFormatting>
  <conditionalFormatting sqref="I11">
    <cfRule type="cellIs" dxfId="251" priority="197" stopIfTrue="1" operator="notEqual">
      <formula>0</formula>
    </cfRule>
  </conditionalFormatting>
  <conditionalFormatting sqref="EE17:FF38 CY17:DZ38">
    <cfRule type="cellIs" dxfId="250" priority="195" stopIfTrue="1" operator="equal">
      <formula>1</formula>
    </cfRule>
    <cfRule type="cellIs" dxfId="249" priority="196" stopIfTrue="1" operator="between">
      <formula>$I$10</formula>
      <formula>$L$10</formula>
    </cfRule>
  </conditionalFormatting>
  <conditionalFormatting sqref="CY17:CY38">
    <cfRule type="expression" dxfId="248" priority="192">
      <formula>$I$11=5</formula>
    </cfRule>
    <cfRule type="expression" dxfId="247" priority="193">
      <formula>$I$11=4</formula>
    </cfRule>
    <cfRule type="expression" dxfId="246" priority="194">
      <formula>$I$11=3</formula>
    </cfRule>
  </conditionalFormatting>
  <conditionalFormatting sqref="DC17:DC38 DG17:DG38 DK17:DK38 DO17:DO38 DS17:DS38 DW17:DW38">
    <cfRule type="expression" dxfId="245" priority="189">
      <formula>$I$11=5</formula>
    </cfRule>
    <cfRule type="expression" dxfId="244" priority="190">
      <formula>$I$11=4</formula>
    </cfRule>
    <cfRule type="expression" dxfId="243" priority="191">
      <formula>$I$11=3</formula>
    </cfRule>
  </conditionalFormatting>
  <conditionalFormatting sqref="CZ17:CZ38 DD17:DD38 DH17:DH38 DL17:DL38 DP17:DP38 DT17:DT38 DX17:DX38">
    <cfRule type="expression" dxfId="242" priority="186">
      <formula>$I$11=5</formula>
    </cfRule>
    <cfRule type="expression" dxfId="241" priority="187">
      <formula>$I$11=4</formula>
    </cfRule>
    <cfRule type="expression" dxfId="240" priority="188">
      <formula>$I$11=2</formula>
    </cfRule>
  </conditionalFormatting>
  <conditionalFormatting sqref="DY17:DY38 DU17:DU38 DQ17:DQ38 DM17:DM38 DI17:DI38 DE17:DE38 DA17:DA38">
    <cfRule type="expression" dxfId="239" priority="183">
      <formula>$I$11=5</formula>
    </cfRule>
    <cfRule type="expression" dxfId="238" priority="184">
      <formula>$I$11=3</formula>
    </cfRule>
    <cfRule type="expression" dxfId="237" priority="185">
      <formula>$I$11=2</formula>
    </cfRule>
  </conditionalFormatting>
  <conditionalFormatting sqref="DB17:DB38 DF17:DF38 DJ17:DJ38 DN17:DN38 DR17:DR38 DV17:DV38 DZ17:DZ38">
    <cfRule type="expression" dxfId="236" priority="180">
      <formula>$I$11=4</formula>
    </cfRule>
    <cfRule type="expression" dxfId="235" priority="181">
      <formula>$I$11=3</formula>
    </cfRule>
    <cfRule type="expression" dxfId="234" priority="182">
      <formula>$I$11=2</formula>
    </cfRule>
  </conditionalFormatting>
  <conditionalFormatting sqref="BS95:CT116">
    <cfRule type="cellIs" dxfId="233" priority="172" stopIfTrue="1" operator="equal">
      <formula>1</formula>
    </cfRule>
    <cfRule type="cellIs" dxfId="232" priority="173" stopIfTrue="1" operator="between">
      <formula>$I$10</formula>
      <formula>$L$10</formula>
    </cfRule>
  </conditionalFormatting>
  <conditionalFormatting sqref="BS17:CT38">
    <cfRule type="cellIs" dxfId="231" priority="178" stopIfTrue="1" operator="equal">
      <formula>1</formula>
    </cfRule>
    <cfRule type="cellIs" dxfId="230" priority="179" stopIfTrue="1" operator="between">
      <formula>$I$10</formula>
      <formula>$L$10</formula>
    </cfRule>
  </conditionalFormatting>
  <conditionalFormatting sqref="BS43:CT64">
    <cfRule type="cellIs" dxfId="229" priority="176" stopIfTrue="1" operator="equal">
      <formula>1</formula>
    </cfRule>
    <cfRule type="cellIs" dxfId="228" priority="177" stopIfTrue="1" operator="between">
      <formula>$I$10</formula>
      <formula>$L$10</formula>
    </cfRule>
  </conditionalFormatting>
  <conditionalFormatting sqref="BS69:CT90">
    <cfRule type="cellIs" dxfId="227" priority="174" stopIfTrue="1" operator="equal">
      <formula>1</formula>
    </cfRule>
    <cfRule type="cellIs" dxfId="226" priority="175" stopIfTrue="1" operator="between">
      <formula>$I$10</formula>
      <formula>$L$10</formula>
    </cfRule>
  </conditionalFormatting>
  <conditionalFormatting sqref="AM81:BN104">
    <cfRule type="cellIs" dxfId="225" priority="170" stopIfTrue="1" operator="equal">
      <formula>1</formula>
    </cfRule>
    <cfRule type="cellIs" dxfId="224" priority="171" stopIfTrue="1" operator="between">
      <formula>$I$10</formula>
      <formula>$L$10</formula>
    </cfRule>
  </conditionalFormatting>
  <conditionalFormatting sqref="B17:B38 F17:F38 J17:J38 N17:N38 R17:R38 V17:V38 Z17:Z38">
    <cfRule type="expression" dxfId="223" priority="14">
      <formula>$I$11=5</formula>
    </cfRule>
    <cfRule type="expression" dxfId="222" priority="15">
      <formula>$I$11=4</formula>
    </cfRule>
    <cfRule type="expression" dxfId="221" priority="16">
      <formula>$I$11=3</formula>
    </cfRule>
  </conditionalFormatting>
  <conditionalFormatting sqref="C17:C38 G17:G38 K17:K38 O17:O38 S17:S38 W17:W38 AA17:AA38">
    <cfRule type="expression" dxfId="220" priority="10">
      <formula>$I$11=2</formula>
    </cfRule>
  </conditionalFormatting>
  <conditionalFormatting sqref="C17:C38 G17:G38 K17:K38 O17:O38 S17:S38 W17:W38 AA17:AA38">
    <cfRule type="expression" dxfId="219" priority="9">
      <formula>$I$11=4</formula>
    </cfRule>
  </conditionalFormatting>
  <conditionalFormatting sqref="C17:C38 G17:G38 K17:K38 O17:O38 S17:S38 W17:W38 AA17:AA38">
    <cfRule type="expression" dxfId="218" priority="8">
      <formula>$I$11=5</formula>
    </cfRule>
  </conditionalFormatting>
  <conditionalFormatting sqref="AB17:AB38 X17:X38 T17:T38 P17:P38 L17:L38 H17:H38 D17:D38">
    <cfRule type="expression" dxfId="217" priority="5">
      <formula>$I$11=5</formula>
    </cfRule>
    <cfRule type="expression" dxfId="216" priority="6">
      <formula>$I$11=3</formula>
    </cfRule>
    <cfRule type="expression" dxfId="215" priority="7">
      <formula>$I$11=2</formula>
    </cfRule>
  </conditionalFormatting>
  <conditionalFormatting sqref="E17:E38 I17:I38 M17:M38 Q17:Q38 U17:U38 Y17:Y38 AC17:AC38">
    <cfRule type="expression" dxfId="214" priority="2">
      <formula>$I$11=4</formula>
    </cfRule>
    <cfRule type="expression" dxfId="213" priority="3">
      <formula>$I$11=3</formula>
    </cfRule>
    <cfRule type="expression" dxfId="212" priority="4">
      <formula>$I$11=2</formula>
    </cfRule>
  </conditionalFormatting>
  <conditionalFormatting sqref="I12">
    <cfRule type="cellIs" dxfId="211" priority="1" stopIfTrue="1" operator="not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Раскрыть 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</xdr:row>
                    <xdr:rowOff>200025</xdr:rowOff>
                  </from>
                  <to>
                    <xdr:col>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11</xdr:row>
                    <xdr:rowOff>0</xdr:rowOff>
                  </from>
                  <to>
                    <xdr:col>9</xdr:col>
                    <xdr:colOff>609600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98D1-A9C8-43B0-8C5E-261BCF84E8F1}">
  <dimension ref="A4:AS35"/>
  <sheetViews>
    <sheetView zoomScale="85" zoomScaleNormal="85" workbookViewId="0">
      <selection activeCell="H4" sqref="H4"/>
    </sheetView>
  </sheetViews>
  <sheetFormatPr defaultRowHeight="15" x14ac:dyDescent="0.25"/>
  <cols>
    <col min="36" max="45" width="0" hidden="1" customWidth="1"/>
  </cols>
  <sheetData>
    <row r="4" spans="1:45" ht="34.5" x14ac:dyDescent="0.45">
      <c r="D4" s="98"/>
    </row>
    <row r="7" spans="1:45" ht="33" x14ac:dyDescent="0.25">
      <c r="F7" s="144" t="s">
        <v>41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45" ht="15.75" thickBot="1" x14ac:dyDescent="0.3">
      <c r="F8" s="102"/>
    </row>
    <row r="9" spans="1:45" ht="16.5" thickBot="1" x14ac:dyDescent="0.3">
      <c r="A9" s="2"/>
      <c r="B9" s="2"/>
      <c r="C9" s="2"/>
      <c r="D9" s="2"/>
      <c r="E9" s="2"/>
      <c r="F9" s="134" t="s">
        <v>0</v>
      </c>
      <c r="G9" s="135"/>
      <c r="H9" s="135"/>
      <c r="I9" s="135"/>
      <c r="J9" s="135"/>
      <c r="K9" s="135"/>
      <c r="L9" s="135"/>
      <c r="M9" s="13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L9" t="s">
        <v>40</v>
      </c>
    </row>
    <row r="10" spans="1:45" ht="16.5" thickBot="1" x14ac:dyDescent="0.3">
      <c r="A10" s="137" t="s">
        <v>4</v>
      </c>
      <c r="B10" s="137"/>
      <c r="C10" s="137"/>
      <c r="D10" s="137"/>
      <c r="E10" s="2"/>
      <c r="F10" s="138" t="s">
        <v>1</v>
      </c>
      <c r="G10" s="139"/>
      <c r="H10" s="139"/>
      <c r="I10" s="84"/>
      <c r="J10" s="85" t="s">
        <v>2</v>
      </c>
      <c r="K10" s="86" t="s">
        <v>3</v>
      </c>
      <c r="L10" s="84"/>
      <c r="M10" s="87" t="s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K10" t="s">
        <v>22</v>
      </c>
    </row>
    <row r="11" spans="1:45" ht="16.5" thickBot="1" x14ac:dyDescent="0.3">
      <c r="A11" s="28" t="s">
        <v>15</v>
      </c>
      <c r="B11" s="28" t="s">
        <v>16</v>
      </c>
      <c r="C11" s="28" t="s">
        <v>17</v>
      </c>
      <c r="D11" s="28" t="s">
        <v>5</v>
      </c>
      <c r="E11" s="2"/>
      <c r="F11" s="119" t="s">
        <v>20</v>
      </c>
      <c r="G11" s="120"/>
      <c r="H11" s="121"/>
      <c r="I11" s="66">
        <v>1</v>
      </c>
      <c r="J11" s="49" t="s">
        <v>21</v>
      </c>
      <c r="K11" s="88"/>
      <c r="L11" s="49"/>
      <c r="M11" s="5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K11">
        <v>300</v>
      </c>
    </row>
    <row r="12" spans="1:45" ht="16.5" thickBot="1" x14ac:dyDescent="0.3">
      <c r="A12" s="29">
        <v>95</v>
      </c>
      <c r="B12" s="29">
        <v>85</v>
      </c>
      <c r="C12" s="29">
        <v>20</v>
      </c>
      <c r="D12" s="30">
        <f>(($A$12+$B$12)/2)-$C$12</f>
        <v>70</v>
      </c>
      <c r="E12" s="2"/>
      <c r="F12" s="122" t="s">
        <v>27</v>
      </c>
      <c r="G12" s="123"/>
      <c r="H12" s="123"/>
      <c r="I12" s="100">
        <v>1</v>
      </c>
      <c r="J12" s="89"/>
      <c r="K12" s="89"/>
      <c r="L12" s="89"/>
      <c r="M12" s="9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K12">
        <v>500</v>
      </c>
      <c r="AM12" s="113"/>
      <c r="AN12" s="140" t="s">
        <v>6</v>
      </c>
      <c r="AO12" s="140"/>
      <c r="AP12" s="140" t="s">
        <v>8</v>
      </c>
      <c r="AQ12" s="140"/>
      <c r="AR12" s="140" t="s">
        <v>11</v>
      </c>
      <c r="AS12" s="140"/>
    </row>
    <row r="13" spans="1:45" ht="15.75" thickBot="1" x14ac:dyDescent="0.3">
      <c r="AM13" s="113"/>
      <c r="AN13" s="141" t="s">
        <v>13</v>
      </c>
      <c r="AO13" s="141"/>
      <c r="AP13" s="141" t="s">
        <v>13</v>
      </c>
      <c r="AQ13" s="141"/>
      <c r="AR13" s="141" t="s">
        <v>13</v>
      </c>
      <c r="AS13" s="141"/>
    </row>
    <row r="14" spans="1:45" ht="15.75" thickBot="1" x14ac:dyDescent="0.3">
      <c r="A14" s="48"/>
      <c r="B14" s="142" t="s">
        <v>6</v>
      </c>
      <c r="C14" s="143"/>
      <c r="D14" s="142" t="s">
        <v>8</v>
      </c>
      <c r="E14" s="143"/>
      <c r="F14" s="142" t="s">
        <v>11</v>
      </c>
      <c r="G14" s="143"/>
      <c r="AM14" s="114">
        <v>700</v>
      </c>
      <c r="AN14" s="113">
        <v>411</v>
      </c>
      <c r="AO14" s="113">
        <v>632</v>
      </c>
      <c r="AP14" s="113">
        <v>706</v>
      </c>
      <c r="AQ14" s="113">
        <v>960</v>
      </c>
      <c r="AR14" s="113">
        <v>872</v>
      </c>
      <c r="AS14" s="113">
        <v>1301</v>
      </c>
    </row>
    <row r="15" spans="1:45" ht="15.75" thickBot="1" x14ac:dyDescent="0.3">
      <c r="A15" s="129" t="s">
        <v>14</v>
      </c>
      <c r="B15" s="130" t="s">
        <v>13</v>
      </c>
      <c r="C15" s="132"/>
      <c r="D15" s="130" t="s">
        <v>13</v>
      </c>
      <c r="E15" s="132"/>
      <c r="F15" s="130" t="s">
        <v>13</v>
      </c>
      <c r="G15" s="132"/>
      <c r="AM15" s="114">
        <v>800</v>
      </c>
      <c r="AN15" s="113">
        <v>466</v>
      </c>
      <c r="AO15" s="113">
        <v>716</v>
      </c>
      <c r="AP15" s="113">
        <v>776</v>
      </c>
      <c r="AQ15" s="113">
        <v>1054</v>
      </c>
      <c r="AR15" s="113">
        <v>976</v>
      </c>
      <c r="AS15" s="113">
        <v>1457</v>
      </c>
    </row>
    <row r="16" spans="1:45" ht="15.75" thickBot="1" x14ac:dyDescent="0.3">
      <c r="A16" s="129"/>
      <c r="B16" s="105">
        <v>300</v>
      </c>
      <c r="C16" s="106">
        <v>500</v>
      </c>
      <c r="D16" s="107">
        <v>300</v>
      </c>
      <c r="E16" s="106">
        <v>500</v>
      </c>
      <c r="F16" s="107">
        <v>300</v>
      </c>
      <c r="G16" s="108">
        <v>500</v>
      </c>
      <c r="AM16" s="114">
        <v>900</v>
      </c>
      <c r="AN16" s="113">
        <v>522</v>
      </c>
      <c r="AO16" s="113">
        <v>801</v>
      </c>
      <c r="AP16" s="113">
        <v>845</v>
      </c>
      <c r="AQ16" s="113">
        <v>1149</v>
      </c>
      <c r="AR16" s="113">
        <v>1079</v>
      </c>
      <c r="AS16" s="113">
        <v>1611</v>
      </c>
    </row>
    <row r="17" spans="1:45" ht="15.75" thickBot="1" x14ac:dyDescent="0.3">
      <c r="A17" s="17">
        <v>700</v>
      </c>
      <c r="B17" s="20">
        <f t="shared" ref="B17:B35" si="0">AN14*($D$12/70)^(1+0.291)</f>
        <v>411</v>
      </c>
      <c r="C17" s="38">
        <f t="shared" ref="C17:C35" si="1">AO14*($D$12/70)^(1+0.291)</f>
        <v>632</v>
      </c>
      <c r="D17" s="20">
        <f t="shared" ref="D17:D35" si="2">AP14*($D$12/70)^(1+0.298)</f>
        <v>706</v>
      </c>
      <c r="E17" s="56">
        <f t="shared" ref="E17:E35" si="3">AQ14*($D$12/70)^(1+0.298)</f>
        <v>960</v>
      </c>
      <c r="F17" s="20">
        <f t="shared" ref="F17:F35" si="4">AR14*($D$12/70)^(1+0.245)</f>
        <v>872</v>
      </c>
      <c r="G17" s="56">
        <f t="shared" ref="G17:G35" si="5">AS14*($D$12/70)^(1+0.245)</f>
        <v>1301</v>
      </c>
      <c r="AM17" s="114">
        <v>1000</v>
      </c>
      <c r="AN17" s="113">
        <v>577</v>
      </c>
      <c r="AO17" s="113">
        <v>885</v>
      </c>
      <c r="AP17" s="113">
        <v>914</v>
      </c>
      <c r="AQ17" s="113">
        <v>1243</v>
      </c>
      <c r="AR17" s="113">
        <v>1183</v>
      </c>
      <c r="AS17" s="113">
        <v>1765</v>
      </c>
    </row>
    <row r="18" spans="1:45" ht="15.75" thickBot="1" x14ac:dyDescent="0.3">
      <c r="A18" s="17">
        <v>800</v>
      </c>
      <c r="B18" s="103">
        <f t="shared" si="0"/>
        <v>466</v>
      </c>
      <c r="C18" s="104">
        <f t="shared" si="1"/>
        <v>716</v>
      </c>
      <c r="D18" s="103">
        <f t="shared" si="2"/>
        <v>776</v>
      </c>
      <c r="E18" s="109">
        <f t="shared" si="3"/>
        <v>1054</v>
      </c>
      <c r="F18" s="103">
        <f t="shared" si="4"/>
        <v>976</v>
      </c>
      <c r="G18" s="109">
        <f t="shared" si="5"/>
        <v>1457</v>
      </c>
      <c r="AM18" s="114">
        <v>1100</v>
      </c>
      <c r="AN18" s="113">
        <v>632</v>
      </c>
      <c r="AO18" s="113">
        <v>969</v>
      </c>
      <c r="AP18" s="113">
        <v>983</v>
      </c>
      <c r="AQ18" s="113">
        <v>1336</v>
      </c>
      <c r="AR18" s="113">
        <v>1286</v>
      </c>
      <c r="AS18" s="113">
        <v>1920</v>
      </c>
    </row>
    <row r="19" spans="1:45" ht="15.75" thickBot="1" x14ac:dyDescent="0.3">
      <c r="A19" s="17">
        <v>900</v>
      </c>
      <c r="B19" s="103">
        <f t="shared" si="0"/>
        <v>522</v>
      </c>
      <c r="C19" s="104">
        <f t="shared" si="1"/>
        <v>801</v>
      </c>
      <c r="D19" s="103">
        <f t="shared" si="2"/>
        <v>845</v>
      </c>
      <c r="E19" s="109">
        <f t="shared" si="3"/>
        <v>1149</v>
      </c>
      <c r="F19" s="103">
        <f t="shared" si="4"/>
        <v>1079</v>
      </c>
      <c r="G19" s="109">
        <f t="shared" si="5"/>
        <v>1611</v>
      </c>
      <c r="AM19" s="114">
        <v>1200</v>
      </c>
      <c r="AN19" s="113">
        <v>687</v>
      </c>
      <c r="AO19" s="113">
        <v>1054</v>
      </c>
      <c r="AP19" s="113">
        <v>1052</v>
      </c>
      <c r="AQ19" s="113">
        <v>1430</v>
      </c>
      <c r="AR19" s="113">
        <v>1390</v>
      </c>
      <c r="AS19" s="113">
        <v>2075</v>
      </c>
    </row>
    <row r="20" spans="1:45" ht="15.75" thickBot="1" x14ac:dyDescent="0.3">
      <c r="A20" s="17">
        <v>1000</v>
      </c>
      <c r="B20" s="103">
        <f t="shared" si="0"/>
        <v>577</v>
      </c>
      <c r="C20" s="104">
        <f t="shared" si="1"/>
        <v>885</v>
      </c>
      <c r="D20" s="103">
        <f t="shared" si="2"/>
        <v>914</v>
      </c>
      <c r="E20" s="109">
        <f t="shared" si="3"/>
        <v>1243</v>
      </c>
      <c r="F20" s="103">
        <f t="shared" si="4"/>
        <v>1183</v>
      </c>
      <c r="G20" s="109">
        <f t="shared" si="5"/>
        <v>1765</v>
      </c>
      <c r="AM20" s="114">
        <v>1300</v>
      </c>
      <c r="AN20" s="113">
        <v>742</v>
      </c>
      <c r="AO20" s="113">
        <v>1138</v>
      </c>
      <c r="AP20" s="113">
        <v>1120</v>
      </c>
      <c r="AQ20" s="113">
        <v>1524</v>
      </c>
      <c r="AR20" s="113">
        <v>1493</v>
      </c>
      <c r="AS20" s="113">
        <v>2229</v>
      </c>
    </row>
    <row r="21" spans="1:45" ht="15.75" thickBot="1" x14ac:dyDescent="0.3">
      <c r="A21" s="17">
        <v>1100</v>
      </c>
      <c r="B21" s="103">
        <f t="shared" si="0"/>
        <v>632</v>
      </c>
      <c r="C21" s="104">
        <f t="shared" si="1"/>
        <v>969</v>
      </c>
      <c r="D21" s="103">
        <f t="shared" si="2"/>
        <v>983</v>
      </c>
      <c r="E21" s="109">
        <f t="shared" si="3"/>
        <v>1336</v>
      </c>
      <c r="F21" s="103">
        <f t="shared" si="4"/>
        <v>1286</v>
      </c>
      <c r="G21" s="109">
        <f t="shared" si="5"/>
        <v>1920</v>
      </c>
      <c r="AM21" s="114">
        <v>1400</v>
      </c>
      <c r="AN21" s="113">
        <v>797</v>
      </c>
      <c r="AO21" s="113">
        <v>1223</v>
      </c>
      <c r="AP21" s="113">
        <v>1189</v>
      </c>
      <c r="AQ21" s="113">
        <v>1618</v>
      </c>
      <c r="AR21" s="113">
        <v>1597</v>
      </c>
      <c r="AS21" s="113">
        <v>2384</v>
      </c>
    </row>
    <row r="22" spans="1:45" ht="15.75" thickBot="1" x14ac:dyDescent="0.3">
      <c r="A22" s="17">
        <v>1200</v>
      </c>
      <c r="B22" s="103">
        <f t="shared" si="0"/>
        <v>687</v>
      </c>
      <c r="C22" s="104">
        <f t="shared" si="1"/>
        <v>1054</v>
      </c>
      <c r="D22" s="103">
        <f t="shared" si="2"/>
        <v>1052</v>
      </c>
      <c r="E22" s="109">
        <f t="shared" si="3"/>
        <v>1430</v>
      </c>
      <c r="F22" s="103">
        <f t="shared" si="4"/>
        <v>1390</v>
      </c>
      <c r="G22" s="109">
        <f t="shared" si="5"/>
        <v>2075</v>
      </c>
      <c r="AM22" s="114">
        <v>1500</v>
      </c>
      <c r="AN22" s="113">
        <v>852</v>
      </c>
      <c r="AO22" s="113">
        <v>1307</v>
      </c>
      <c r="AP22" s="113">
        <v>1258</v>
      </c>
      <c r="AQ22" s="113">
        <v>1711</v>
      </c>
      <c r="AR22" s="113">
        <v>1701</v>
      </c>
      <c r="AS22" s="113">
        <v>2539</v>
      </c>
    </row>
    <row r="23" spans="1:45" ht="15.75" thickBot="1" x14ac:dyDescent="0.3">
      <c r="A23" s="17">
        <v>1300</v>
      </c>
      <c r="B23" s="103">
        <f t="shared" si="0"/>
        <v>742</v>
      </c>
      <c r="C23" s="104">
        <f t="shared" si="1"/>
        <v>1138</v>
      </c>
      <c r="D23" s="103">
        <f t="shared" si="2"/>
        <v>1120</v>
      </c>
      <c r="E23" s="109">
        <f t="shared" si="3"/>
        <v>1524</v>
      </c>
      <c r="F23" s="103">
        <f t="shared" si="4"/>
        <v>1493</v>
      </c>
      <c r="G23" s="109">
        <f t="shared" si="5"/>
        <v>2229</v>
      </c>
      <c r="AM23" s="114">
        <v>1600</v>
      </c>
      <c r="AN23" s="113">
        <v>906</v>
      </c>
      <c r="AO23" s="113">
        <v>1391</v>
      </c>
      <c r="AP23" s="113">
        <v>1327</v>
      </c>
      <c r="AQ23" s="113">
        <v>1805</v>
      </c>
      <c r="AR23" s="113">
        <v>1804</v>
      </c>
      <c r="AS23" s="113">
        <v>2693</v>
      </c>
    </row>
    <row r="24" spans="1:45" ht="15.75" thickBot="1" x14ac:dyDescent="0.3">
      <c r="A24" s="17">
        <v>1400</v>
      </c>
      <c r="B24" s="103">
        <f t="shared" si="0"/>
        <v>797</v>
      </c>
      <c r="C24" s="104">
        <f t="shared" si="1"/>
        <v>1223</v>
      </c>
      <c r="D24" s="103">
        <f t="shared" si="2"/>
        <v>1189</v>
      </c>
      <c r="E24" s="109">
        <f t="shared" si="3"/>
        <v>1618</v>
      </c>
      <c r="F24" s="103">
        <f t="shared" si="4"/>
        <v>1597</v>
      </c>
      <c r="G24" s="109">
        <f t="shared" si="5"/>
        <v>2384</v>
      </c>
      <c r="AM24" s="114">
        <v>1700</v>
      </c>
      <c r="AN24" s="113">
        <v>961</v>
      </c>
      <c r="AO24" s="113">
        <v>1476</v>
      </c>
      <c r="AP24" s="113">
        <v>1396</v>
      </c>
      <c r="AQ24" s="113">
        <v>1899</v>
      </c>
      <c r="AR24" s="113">
        <v>1908</v>
      </c>
      <c r="AS24" s="113">
        <v>2848</v>
      </c>
    </row>
    <row r="25" spans="1:45" ht="15.75" thickBot="1" x14ac:dyDescent="0.3">
      <c r="A25" s="17">
        <v>1500</v>
      </c>
      <c r="B25" s="103">
        <f t="shared" si="0"/>
        <v>852</v>
      </c>
      <c r="C25" s="104">
        <f t="shared" si="1"/>
        <v>1307</v>
      </c>
      <c r="D25" s="103">
        <f t="shared" si="2"/>
        <v>1258</v>
      </c>
      <c r="E25" s="109">
        <f t="shared" si="3"/>
        <v>1711</v>
      </c>
      <c r="F25" s="103">
        <f t="shared" si="4"/>
        <v>1701</v>
      </c>
      <c r="G25" s="109">
        <f t="shared" si="5"/>
        <v>2539</v>
      </c>
      <c r="AM25" s="114">
        <v>1800</v>
      </c>
      <c r="AN25" s="113">
        <v>1017</v>
      </c>
      <c r="AO25" s="113">
        <v>1560</v>
      </c>
      <c r="AP25" s="113">
        <v>1466</v>
      </c>
      <c r="AQ25" s="113">
        <v>1993</v>
      </c>
      <c r="AR25" s="113">
        <v>2011</v>
      </c>
      <c r="AS25" s="113">
        <v>3002</v>
      </c>
    </row>
    <row r="26" spans="1:45" ht="15.75" thickBot="1" x14ac:dyDescent="0.3">
      <c r="A26" s="17">
        <v>1600</v>
      </c>
      <c r="B26" s="103">
        <f t="shared" si="0"/>
        <v>906</v>
      </c>
      <c r="C26" s="104">
        <f t="shared" si="1"/>
        <v>1391</v>
      </c>
      <c r="D26" s="103">
        <f t="shared" si="2"/>
        <v>1327</v>
      </c>
      <c r="E26" s="109">
        <f t="shared" si="3"/>
        <v>1805</v>
      </c>
      <c r="F26" s="103">
        <f t="shared" si="4"/>
        <v>1804</v>
      </c>
      <c r="G26" s="109">
        <f t="shared" si="5"/>
        <v>2693</v>
      </c>
      <c r="AM26" s="114">
        <v>1900</v>
      </c>
      <c r="AN26" s="113">
        <v>1072</v>
      </c>
      <c r="AO26" s="113">
        <v>1645</v>
      </c>
      <c r="AP26" s="113">
        <v>1535</v>
      </c>
      <c r="AQ26" s="113">
        <v>2086</v>
      </c>
      <c r="AR26" s="113">
        <v>2115</v>
      </c>
      <c r="AS26" s="113">
        <v>3157</v>
      </c>
    </row>
    <row r="27" spans="1:45" ht="15.75" thickBot="1" x14ac:dyDescent="0.3">
      <c r="A27" s="17">
        <v>1700</v>
      </c>
      <c r="B27" s="103">
        <f t="shared" si="0"/>
        <v>961</v>
      </c>
      <c r="C27" s="104">
        <f t="shared" si="1"/>
        <v>1476</v>
      </c>
      <c r="D27" s="103">
        <f t="shared" si="2"/>
        <v>1396</v>
      </c>
      <c r="E27" s="109">
        <f t="shared" si="3"/>
        <v>1899</v>
      </c>
      <c r="F27" s="103">
        <f t="shared" si="4"/>
        <v>1908</v>
      </c>
      <c r="G27" s="109">
        <f t="shared" si="5"/>
        <v>2848</v>
      </c>
      <c r="AM27" s="114">
        <v>2000</v>
      </c>
      <c r="AN27" s="113">
        <v>1127</v>
      </c>
      <c r="AO27" s="113">
        <v>1729</v>
      </c>
      <c r="AP27" s="113">
        <v>1604</v>
      </c>
      <c r="AQ27" s="113">
        <v>2181</v>
      </c>
      <c r="AR27" s="113">
        <v>2219</v>
      </c>
      <c r="AS27" s="113">
        <v>3312</v>
      </c>
    </row>
    <row r="28" spans="1:45" ht="15.75" thickBot="1" x14ac:dyDescent="0.3">
      <c r="A28" s="17">
        <v>1800</v>
      </c>
      <c r="B28" s="103">
        <f t="shared" si="0"/>
        <v>1017</v>
      </c>
      <c r="C28" s="104">
        <f t="shared" si="1"/>
        <v>1560</v>
      </c>
      <c r="D28" s="103">
        <f t="shared" si="2"/>
        <v>1466</v>
      </c>
      <c r="E28" s="109">
        <f t="shared" si="3"/>
        <v>1993</v>
      </c>
      <c r="F28" s="103">
        <f t="shared" si="4"/>
        <v>2011</v>
      </c>
      <c r="G28" s="109">
        <f t="shared" si="5"/>
        <v>3002</v>
      </c>
      <c r="AM28" s="114">
        <v>2200</v>
      </c>
      <c r="AN28" s="113">
        <v>1237</v>
      </c>
      <c r="AO28" s="113">
        <v>1898</v>
      </c>
      <c r="AP28" s="113">
        <v>1742</v>
      </c>
      <c r="AQ28" s="113">
        <v>2369</v>
      </c>
      <c r="AR28" s="113">
        <v>2426</v>
      </c>
      <c r="AS28" s="113">
        <v>3621</v>
      </c>
    </row>
    <row r="29" spans="1:45" ht="15.75" thickBot="1" x14ac:dyDescent="0.3">
      <c r="A29" s="17">
        <v>1900</v>
      </c>
      <c r="B29" s="103">
        <f t="shared" si="0"/>
        <v>1072</v>
      </c>
      <c r="C29" s="104">
        <f t="shared" si="1"/>
        <v>1645</v>
      </c>
      <c r="D29" s="103">
        <f t="shared" si="2"/>
        <v>1535</v>
      </c>
      <c r="E29" s="109">
        <f t="shared" si="3"/>
        <v>2086</v>
      </c>
      <c r="F29" s="103">
        <f t="shared" si="4"/>
        <v>2115</v>
      </c>
      <c r="G29" s="109">
        <f t="shared" si="5"/>
        <v>3157</v>
      </c>
      <c r="AM29" s="114">
        <v>2400</v>
      </c>
      <c r="AN29" s="113">
        <v>1347</v>
      </c>
      <c r="AO29" s="113">
        <v>2067</v>
      </c>
      <c r="AP29" s="113">
        <v>1879</v>
      </c>
      <c r="AQ29" s="113">
        <v>2556</v>
      </c>
      <c r="AR29" s="113">
        <v>2633</v>
      </c>
      <c r="AS29" s="113">
        <v>3930</v>
      </c>
    </row>
    <row r="30" spans="1:45" ht="15.75" thickBot="1" x14ac:dyDescent="0.3">
      <c r="A30" s="17">
        <v>2000</v>
      </c>
      <c r="B30" s="103">
        <f t="shared" si="0"/>
        <v>1127</v>
      </c>
      <c r="C30" s="104">
        <f t="shared" si="1"/>
        <v>1729</v>
      </c>
      <c r="D30" s="103">
        <f t="shared" si="2"/>
        <v>1604</v>
      </c>
      <c r="E30" s="109">
        <f t="shared" si="3"/>
        <v>2181</v>
      </c>
      <c r="F30" s="103">
        <f t="shared" si="4"/>
        <v>2219</v>
      </c>
      <c r="G30" s="109">
        <f t="shared" si="5"/>
        <v>3312</v>
      </c>
      <c r="AM30" s="114">
        <v>2600</v>
      </c>
      <c r="AN30" s="113">
        <v>1456</v>
      </c>
      <c r="AO30" s="113">
        <v>2235</v>
      </c>
      <c r="AP30" s="113">
        <v>2017</v>
      </c>
      <c r="AQ30" s="113">
        <v>2744</v>
      </c>
      <c r="AR30" s="113">
        <v>2840</v>
      </c>
      <c r="AS30" s="113">
        <v>4240</v>
      </c>
    </row>
    <row r="31" spans="1:45" ht="15.75" thickBot="1" x14ac:dyDescent="0.3">
      <c r="A31" s="17">
        <v>2200</v>
      </c>
      <c r="B31" s="103">
        <f t="shared" si="0"/>
        <v>1237</v>
      </c>
      <c r="C31" s="104">
        <f t="shared" si="1"/>
        <v>1898</v>
      </c>
      <c r="D31" s="103">
        <f t="shared" si="2"/>
        <v>1742</v>
      </c>
      <c r="E31" s="109">
        <f t="shared" si="3"/>
        <v>2369</v>
      </c>
      <c r="F31" s="103">
        <f t="shared" si="4"/>
        <v>2426</v>
      </c>
      <c r="G31" s="109">
        <f t="shared" si="5"/>
        <v>3621</v>
      </c>
      <c r="AM31" s="114">
        <v>2800</v>
      </c>
      <c r="AN31" s="113">
        <v>1567</v>
      </c>
      <c r="AO31" s="113">
        <v>2405</v>
      </c>
      <c r="AP31" s="113">
        <v>2156</v>
      </c>
      <c r="AQ31" s="113">
        <v>2931</v>
      </c>
      <c r="AR31" s="113">
        <v>3047</v>
      </c>
      <c r="AS31" s="113">
        <v>4548</v>
      </c>
    </row>
    <row r="32" spans="1:45" ht="15.75" thickBot="1" x14ac:dyDescent="0.3">
      <c r="A32" s="17">
        <v>2400</v>
      </c>
      <c r="B32" s="103">
        <f t="shared" si="0"/>
        <v>1347</v>
      </c>
      <c r="C32" s="104">
        <f t="shared" si="1"/>
        <v>2067</v>
      </c>
      <c r="D32" s="103">
        <f t="shared" si="2"/>
        <v>1879</v>
      </c>
      <c r="E32" s="109">
        <f t="shared" si="3"/>
        <v>2556</v>
      </c>
      <c r="F32" s="103">
        <f t="shared" si="4"/>
        <v>2633</v>
      </c>
      <c r="G32" s="109">
        <f t="shared" si="5"/>
        <v>3930</v>
      </c>
      <c r="AM32" s="114">
        <v>3000</v>
      </c>
      <c r="AN32" s="113">
        <v>1677</v>
      </c>
      <c r="AO32" s="113">
        <v>2574</v>
      </c>
      <c r="AP32" s="113">
        <v>2294</v>
      </c>
      <c r="AQ32" s="113">
        <v>3119</v>
      </c>
      <c r="AR32" s="113">
        <v>3254</v>
      </c>
      <c r="AS32" s="113">
        <v>4858</v>
      </c>
    </row>
    <row r="33" spans="1:7" ht="15.75" thickBot="1" x14ac:dyDescent="0.3">
      <c r="A33" s="17">
        <v>2600</v>
      </c>
      <c r="B33" s="103">
        <f t="shared" si="0"/>
        <v>1456</v>
      </c>
      <c r="C33" s="104">
        <f t="shared" si="1"/>
        <v>2235</v>
      </c>
      <c r="D33" s="103">
        <f t="shared" si="2"/>
        <v>2017</v>
      </c>
      <c r="E33" s="109">
        <f t="shared" si="3"/>
        <v>2744</v>
      </c>
      <c r="F33" s="103">
        <f t="shared" si="4"/>
        <v>2840</v>
      </c>
      <c r="G33" s="109">
        <f t="shared" si="5"/>
        <v>4240</v>
      </c>
    </row>
    <row r="34" spans="1:7" ht="15.75" thickBot="1" x14ac:dyDescent="0.3">
      <c r="A34" s="17">
        <v>2800</v>
      </c>
      <c r="B34" s="103">
        <f t="shared" si="0"/>
        <v>1567</v>
      </c>
      <c r="C34" s="104">
        <f t="shared" si="1"/>
        <v>2405</v>
      </c>
      <c r="D34" s="103">
        <f t="shared" si="2"/>
        <v>2156</v>
      </c>
      <c r="E34" s="109">
        <f t="shared" si="3"/>
        <v>2931</v>
      </c>
      <c r="F34" s="103">
        <f t="shared" si="4"/>
        <v>3047</v>
      </c>
      <c r="G34" s="109">
        <f t="shared" si="5"/>
        <v>4548</v>
      </c>
    </row>
    <row r="35" spans="1:7" ht="15.75" thickBot="1" x14ac:dyDescent="0.3">
      <c r="A35" s="17">
        <v>3000</v>
      </c>
      <c r="B35" s="110">
        <f t="shared" si="0"/>
        <v>1677</v>
      </c>
      <c r="C35" s="112">
        <f t="shared" si="1"/>
        <v>2574</v>
      </c>
      <c r="D35" s="110">
        <f t="shared" si="2"/>
        <v>2294</v>
      </c>
      <c r="E35" s="111">
        <f t="shared" si="3"/>
        <v>3119</v>
      </c>
      <c r="F35" s="110">
        <f t="shared" si="4"/>
        <v>3254</v>
      </c>
      <c r="G35" s="111">
        <f t="shared" si="5"/>
        <v>4858</v>
      </c>
    </row>
  </sheetData>
  <sheetProtection algorithmName="SHA-512" hashValue="dxUWH0mw6kgq2X0StubMpZP0TicfL26I3ylnXm7ITcH31mhvem6bUi7Z125VruEFza/gbTxUdn6RM8/rPrWskw==" saltValue="XNYnbKv2A+dELmCXDxu0QQ==" spinCount="100000" sheet="1" objects="1" scenarios="1"/>
  <autoFilter ref="A14:A35" xr:uid="{4C1F98D1-A9C8-43B0-8C5E-261BCF84E8F1}"/>
  <mergeCells count="19">
    <mergeCell ref="F9:M9"/>
    <mergeCell ref="A10:D10"/>
    <mergeCell ref="F10:H10"/>
    <mergeCell ref="F11:H11"/>
    <mergeCell ref="F7:R7"/>
    <mergeCell ref="F12:H12"/>
    <mergeCell ref="A15:A16"/>
    <mergeCell ref="B14:C14"/>
    <mergeCell ref="B15:C15"/>
    <mergeCell ref="D14:E14"/>
    <mergeCell ref="D15:E15"/>
    <mergeCell ref="F14:G14"/>
    <mergeCell ref="F15:G15"/>
    <mergeCell ref="AN12:AO12"/>
    <mergeCell ref="AP12:AQ12"/>
    <mergeCell ref="AR12:AS12"/>
    <mergeCell ref="AN13:AO13"/>
    <mergeCell ref="AP13:AQ13"/>
    <mergeCell ref="AR13:AS13"/>
  </mergeCells>
  <conditionalFormatting sqref="L10 I10">
    <cfRule type="cellIs" dxfId="210" priority="33" stopIfTrue="1" operator="notEqual">
      <formula>0</formula>
    </cfRule>
  </conditionalFormatting>
  <conditionalFormatting sqref="I11">
    <cfRule type="cellIs" dxfId="209" priority="32" stopIfTrue="1" operator="notEqual">
      <formula>0</formula>
    </cfRule>
  </conditionalFormatting>
  <conditionalFormatting sqref="I12">
    <cfRule type="cellIs" dxfId="208" priority="31" stopIfTrue="1" operator="notEqual">
      <formula>0</formula>
    </cfRule>
  </conditionalFormatting>
  <conditionalFormatting sqref="B17:G35">
    <cfRule type="cellIs" dxfId="207" priority="29" stopIfTrue="1" operator="equal">
      <formula>1</formula>
    </cfRule>
    <cfRule type="cellIs" dxfId="206" priority="30" stopIfTrue="1" operator="between">
      <formula>$I$10</formula>
      <formula>$L$10</formula>
    </cfRule>
  </conditionalFormatting>
  <conditionalFormatting sqref="D17:D35 F17:F35 B17:B35">
    <cfRule type="expression" dxfId="205" priority="28">
      <formula>$I$11=3</formula>
    </cfRule>
  </conditionalFormatting>
  <conditionalFormatting sqref="C17:C35 E17:E35 G17:G35">
    <cfRule type="expression" dxfId="204" priority="22">
      <formula>$I$11=2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Раскрыть 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9</xdr:row>
                    <xdr:rowOff>209550</xdr:rowOff>
                  </from>
                  <to>
                    <xdr:col>9</xdr:col>
                    <xdr:colOff>9525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11</xdr:row>
                    <xdr:rowOff>0</xdr:rowOff>
                  </from>
                  <to>
                    <xdr:col>9</xdr:col>
                    <xdr:colOff>609600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W116"/>
  <sheetViews>
    <sheetView zoomScale="85" zoomScaleNormal="85" workbookViewId="0">
      <selection activeCell="J4" sqref="J4"/>
    </sheetView>
  </sheetViews>
  <sheetFormatPr defaultRowHeight="15" x14ac:dyDescent="0.25"/>
  <cols>
    <col min="17" max="22" width="8.85546875" customWidth="1"/>
    <col min="23" max="23" width="8.85546875" hidden="1" customWidth="1"/>
    <col min="24" max="24" width="20.42578125" hidden="1" customWidth="1"/>
    <col min="25" max="101" width="8.85546875" hidden="1" customWidth="1"/>
    <col min="102" max="103" width="8.85546875" customWidth="1"/>
  </cols>
  <sheetData>
    <row r="4" spans="1:101" ht="34.5" x14ac:dyDescent="0.45">
      <c r="D4" s="98"/>
      <c r="G4" s="1"/>
      <c r="H4" s="1"/>
    </row>
    <row r="7" spans="1:101" ht="33" x14ac:dyDescent="0.45">
      <c r="A7" s="26"/>
      <c r="B7" s="26"/>
      <c r="C7" s="26"/>
      <c r="D7" s="26"/>
      <c r="E7" s="2"/>
      <c r="F7" s="148" t="s">
        <v>39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AX7" s="2"/>
    </row>
    <row r="8" spans="1:101" ht="15.75" thickBot="1" x14ac:dyDescent="0.3">
      <c r="A8" s="27"/>
      <c r="B8" s="27"/>
      <c r="C8" s="27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AX8" s="2"/>
    </row>
    <row r="9" spans="1:101" ht="16.5" thickBot="1" x14ac:dyDescent="0.3">
      <c r="A9" s="2"/>
      <c r="B9" s="2"/>
      <c r="C9" s="2"/>
      <c r="D9" s="2"/>
      <c r="E9" s="2"/>
      <c r="F9" s="134" t="s">
        <v>0</v>
      </c>
      <c r="G9" s="135"/>
      <c r="H9" s="135"/>
      <c r="I9" s="135"/>
      <c r="J9" s="135"/>
      <c r="K9" s="135"/>
      <c r="L9" s="135"/>
      <c r="M9" s="136"/>
      <c r="N9" s="2"/>
      <c r="O9" s="2"/>
      <c r="P9" s="2"/>
      <c r="AX9" s="2"/>
    </row>
    <row r="10" spans="1:101" ht="16.5" thickBot="1" x14ac:dyDescent="0.3">
      <c r="A10" s="137" t="s">
        <v>4</v>
      </c>
      <c r="B10" s="137"/>
      <c r="C10" s="137"/>
      <c r="D10" s="137"/>
      <c r="E10" s="2"/>
      <c r="F10" s="119" t="s">
        <v>1</v>
      </c>
      <c r="G10" s="120"/>
      <c r="H10" s="120"/>
      <c r="I10" s="66"/>
      <c r="J10" s="49" t="s">
        <v>2</v>
      </c>
      <c r="K10" s="67" t="s">
        <v>3</v>
      </c>
      <c r="L10" s="66"/>
      <c r="M10" s="50" t="s">
        <v>2</v>
      </c>
      <c r="N10" s="2"/>
      <c r="O10" s="2"/>
      <c r="P10" s="2"/>
      <c r="X10" s="99" t="s">
        <v>32</v>
      </c>
      <c r="AX10" s="2"/>
    </row>
    <row r="11" spans="1:101" ht="16.5" thickBot="1" x14ac:dyDescent="0.3">
      <c r="A11" s="28" t="s">
        <v>15</v>
      </c>
      <c r="B11" s="28" t="s">
        <v>16</v>
      </c>
      <c r="C11" s="28" t="s">
        <v>17</v>
      </c>
      <c r="D11" s="28" t="s">
        <v>5</v>
      </c>
      <c r="E11" s="2"/>
      <c r="F11" s="145" t="s">
        <v>20</v>
      </c>
      <c r="G11" s="120"/>
      <c r="H11" s="121"/>
      <c r="I11" s="66">
        <v>1</v>
      </c>
      <c r="J11" s="49" t="s">
        <v>21</v>
      </c>
      <c r="K11" s="68"/>
      <c r="L11" s="49"/>
      <c r="M11" s="69"/>
      <c r="N11" s="2"/>
      <c r="O11" s="2"/>
      <c r="P11" s="2"/>
      <c r="X11" s="99" t="s">
        <v>36</v>
      </c>
      <c r="AX11" s="2"/>
    </row>
    <row r="12" spans="1:101" ht="16.5" thickBot="1" x14ac:dyDescent="0.3">
      <c r="A12" s="29">
        <v>95</v>
      </c>
      <c r="B12" s="29">
        <v>85</v>
      </c>
      <c r="C12" s="29">
        <v>20</v>
      </c>
      <c r="D12" s="30">
        <f>(($A$12+$B$12)/2)-$C$12</f>
        <v>70</v>
      </c>
      <c r="E12" s="2"/>
      <c r="F12" s="122" t="s">
        <v>27</v>
      </c>
      <c r="G12" s="123"/>
      <c r="H12" s="123"/>
      <c r="I12" s="101">
        <v>1</v>
      </c>
      <c r="J12" s="89"/>
      <c r="K12" s="89"/>
      <c r="L12" s="70"/>
      <c r="M12" s="71"/>
      <c r="N12" s="2"/>
      <c r="O12" s="2"/>
      <c r="P12" s="2"/>
      <c r="X12" s="99" t="s">
        <v>37</v>
      </c>
      <c r="AX12" s="2"/>
    </row>
    <row r="13" spans="1:101" ht="15.75" thickBot="1" x14ac:dyDescent="0.3">
      <c r="A13" s="2"/>
      <c r="B13" s="2"/>
      <c r="D13" s="2"/>
      <c r="F13" s="2"/>
      <c r="H13" s="2"/>
      <c r="J13" s="2"/>
      <c r="L13" s="2"/>
      <c r="N13" s="2"/>
      <c r="P13" s="2"/>
      <c r="X13" s="99" t="s">
        <v>38</v>
      </c>
      <c r="AX13" s="2"/>
    </row>
    <row r="14" spans="1:101" ht="15.75" thickBot="1" x14ac:dyDescent="0.3">
      <c r="A14" s="48"/>
      <c r="B14" s="146" t="s">
        <v>6</v>
      </c>
      <c r="C14" s="147"/>
      <c r="D14" s="146" t="s">
        <v>7</v>
      </c>
      <c r="E14" s="147"/>
      <c r="F14" s="146" t="s">
        <v>8</v>
      </c>
      <c r="G14" s="147"/>
      <c r="H14" s="146" t="s">
        <v>9</v>
      </c>
      <c r="I14" s="147"/>
      <c r="J14" s="146" t="s">
        <v>10</v>
      </c>
      <c r="K14" s="147"/>
      <c r="L14" s="146" t="s">
        <v>11</v>
      </c>
      <c r="M14" s="147"/>
      <c r="N14" s="126" t="s">
        <v>12</v>
      </c>
      <c r="O14" s="127"/>
      <c r="P14" s="3"/>
      <c r="W14" t="s">
        <v>22</v>
      </c>
      <c r="AR14" s="72"/>
      <c r="AS14" s="72"/>
      <c r="AT14" s="72"/>
      <c r="AU14" s="124" t="s">
        <v>32</v>
      </c>
      <c r="AV14" s="124"/>
      <c r="AW14" s="124"/>
      <c r="AX14" s="124"/>
      <c r="AY14" s="124"/>
      <c r="AZ14" s="124"/>
      <c r="BA14" s="124"/>
      <c r="BB14" s="124"/>
      <c r="BC14" s="124"/>
      <c r="BD14" s="72"/>
      <c r="BE14" s="72"/>
      <c r="BF14" s="72"/>
      <c r="BG14" s="72"/>
      <c r="BK14" s="48"/>
      <c r="BL14" s="146" t="s">
        <v>6</v>
      </c>
      <c r="BM14" s="147"/>
      <c r="BN14" s="146" t="s">
        <v>7</v>
      </c>
      <c r="BO14" s="147"/>
      <c r="BP14" s="146" t="s">
        <v>8</v>
      </c>
      <c r="BQ14" s="147"/>
      <c r="BR14" s="146" t="s">
        <v>9</v>
      </c>
      <c r="BS14" s="147"/>
      <c r="BT14" s="146" t="s">
        <v>10</v>
      </c>
      <c r="BU14" s="147"/>
      <c r="BV14" s="146" t="s">
        <v>11</v>
      </c>
      <c r="BW14" s="147"/>
      <c r="BX14" s="126" t="s">
        <v>12</v>
      </c>
      <c r="BY14" s="127"/>
      <c r="BZ14" s="3"/>
      <c r="CG14" t="s">
        <v>22</v>
      </c>
    </row>
    <row r="15" spans="1:101" ht="15" customHeight="1" thickBot="1" x14ac:dyDescent="0.3">
      <c r="A15" s="129" t="s">
        <v>13</v>
      </c>
      <c r="B15" s="130" t="s">
        <v>14</v>
      </c>
      <c r="C15" s="131"/>
      <c r="D15" s="131"/>
      <c r="E15" s="132"/>
      <c r="F15" s="130" t="s">
        <v>14</v>
      </c>
      <c r="G15" s="131"/>
      <c r="H15" s="131"/>
      <c r="I15" s="132"/>
      <c r="J15" s="130" t="s">
        <v>14</v>
      </c>
      <c r="K15" s="131"/>
      <c r="L15" s="131"/>
      <c r="M15" s="131"/>
      <c r="N15" s="131"/>
      <c r="O15" s="132"/>
      <c r="P15" s="125" t="s">
        <v>13</v>
      </c>
      <c r="W15">
        <v>300</v>
      </c>
      <c r="X15" s="31"/>
      <c r="Y15" s="51" t="s">
        <v>14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18" t="s">
        <v>13</v>
      </c>
      <c r="AR15" s="31"/>
      <c r="AS15" s="51" t="s">
        <v>14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118" t="s">
        <v>13</v>
      </c>
      <c r="BK15" s="129" t="s">
        <v>13</v>
      </c>
      <c r="BL15" s="130" t="s">
        <v>14</v>
      </c>
      <c r="BM15" s="131"/>
      <c r="BN15" s="131"/>
      <c r="BO15" s="132"/>
      <c r="BP15" s="130" t="s">
        <v>14</v>
      </c>
      <c r="BQ15" s="131"/>
      <c r="BR15" s="131"/>
      <c r="BS15" s="132"/>
      <c r="BT15" s="130" t="s">
        <v>14</v>
      </c>
      <c r="BU15" s="131"/>
      <c r="BV15" s="131"/>
      <c r="BW15" s="131"/>
      <c r="BX15" s="131"/>
      <c r="BY15" s="132"/>
      <c r="BZ15" s="125" t="s">
        <v>13</v>
      </c>
      <c r="CG15">
        <v>300</v>
      </c>
      <c r="CH15" s="31"/>
      <c r="CI15" s="51" t="s">
        <v>14</v>
      </c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118" t="s">
        <v>13</v>
      </c>
    </row>
    <row r="16" spans="1:101" ht="15" customHeight="1" thickBot="1" x14ac:dyDescent="0.3">
      <c r="A16" s="129"/>
      <c r="B16" s="54">
        <v>300</v>
      </c>
      <c r="C16" s="80">
        <v>500</v>
      </c>
      <c r="D16" s="54">
        <v>300</v>
      </c>
      <c r="E16" s="80">
        <v>500</v>
      </c>
      <c r="F16" s="53">
        <v>300</v>
      </c>
      <c r="G16" s="81">
        <v>500</v>
      </c>
      <c r="H16" s="54">
        <v>300</v>
      </c>
      <c r="I16" s="80">
        <v>500</v>
      </c>
      <c r="J16" s="53">
        <v>300</v>
      </c>
      <c r="K16" s="82">
        <v>500</v>
      </c>
      <c r="L16" s="25">
        <v>300</v>
      </c>
      <c r="M16" s="81">
        <v>500</v>
      </c>
      <c r="N16" s="54">
        <v>300</v>
      </c>
      <c r="O16" s="80">
        <v>500</v>
      </c>
      <c r="P16" s="125"/>
      <c r="W16">
        <v>500</v>
      </c>
      <c r="X16" s="32"/>
      <c r="Y16" s="63">
        <v>300</v>
      </c>
      <c r="Z16" s="64">
        <v>500</v>
      </c>
      <c r="AA16" s="63">
        <v>300</v>
      </c>
      <c r="AB16" s="64">
        <v>500</v>
      </c>
      <c r="AC16" s="63">
        <v>300</v>
      </c>
      <c r="AD16" s="64">
        <v>500</v>
      </c>
      <c r="AE16" s="63">
        <v>300</v>
      </c>
      <c r="AF16" s="64">
        <v>500</v>
      </c>
      <c r="AG16" s="63">
        <v>300</v>
      </c>
      <c r="AH16" s="64">
        <v>500</v>
      </c>
      <c r="AI16" s="63">
        <v>300</v>
      </c>
      <c r="AJ16" s="64">
        <v>500</v>
      </c>
      <c r="AK16" s="63">
        <v>300</v>
      </c>
      <c r="AL16" s="64">
        <v>500</v>
      </c>
      <c r="AM16" s="118"/>
      <c r="AR16" s="32"/>
      <c r="AS16" s="63">
        <v>300</v>
      </c>
      <c r="AT16" s="64">
        <v>500</v>
      </c>
      <c r="AU16" s="63">
        <v>300</v>
      </c>
      <c r="AV16" s="64">
        <v>500</v>
      </c>
      <c r="AW16" s="63">
        <v>300</v>
      </c>
      <c r="AX16" s="64">
        <v>500</v>
      </c>
      <c r="AY16" s="63">
        <v>300</v>
      </c>
      <c r="AZ16" s="64">
        <v>500</v>
      </c>
      <c r="BA16" s="63">
        <v>300</v>
      </c>
      <c r="BB16" s="64">
        <v>500</v>
      </c>
      <c r="BC16" s="63">
        <v>300</v>
      </c>
      <c r="BD16" s="64">
        <v>500</v>
      </c>
      <c r="BE16" s="63">
        <v>300</v>
      </c>
      <c r="BF16" s="64">
        <v>500</v>
      </c>
      <c r="BG16" s="118"/>
      <c r="BK16" s="129"/>
      <c r="BL16" s="54">
        <v>300</v>
      </c>
      <c r="BM16" s="55">
        <v>500</v>
      </c>
      <c r="BN16" s="54">
        <v>300</v>
      </c>
      <c r="BO16" s="55">
        <v>500</v>
      </c>
      <c r="BP16" s="53">
        <v>300</v>
      </c>
      <c r="BQ16" s="59">
        <v>500</v>
      </c>
      <c r="BR16" s="54">
        <v>300</v>
      </c>
      <c r="BS16" s="55">
        <v>500</v>
      </c>
      <c r="BT16" s="53">
        <v>300</v>
      </c>
      <c r="BU16" s="37">
        <v>500</v>
      </c>
      <c r="BV16" s="25">
        <v>300</v>
      </c>
      <c r="BW16" s="59">
        <v>500</v>
      </c>
      <c r="BX16" s="54">
        <v>300</v>
      </c>
      <c r="BY16" s="55">
        <v>500</v>
      </c>
      <c r="BZ16" s="125"/>
      <c r="CG16">
        <v>500</v>
      </c>
      <c r="CH16" s="32"/>
      <c r="CI16" s="63">
        <v>300</v>
      </c>
      <c r="CJ16" s="64">
        <v>500</v>
      </c>
      <c r="CK16" s="63">
        <v>300</v>
      </c>
      <c r="CL16" s="64">
        <v>500</v>
      </c>
      <c r="CM16" s="63">
        <v>300</v>
      </c>
      <c r="CN16" s="64">
        <v>500</v>
      </c>
      <c r="CO16" s="63">
        <v>300</v>
      </c>
      <c r="CP16" s="64">
        <v>500</v>
      </c>
      <c r="CQ16" s="63">
        <v>300</v>
      </c>
      <c r="CR16" s="64">
        <v>500</v>
      </c>
      <c r="CS16" s="63">
        <v>300</v>
      </c>
      <c r="CT16" s="64">
        <v>500</v>
      </c>
      <c r="CU16" s="63">
        <v>300</v>
      </c>
      <c r="CV16" s="64">
        <v>500</v>
      </c>
      <c r="CW16" s="118"/>
    </row>
    <row r="17" spans="1:101" ht="15.75" thickBot="1" x14ac:dyDescent="0.3">
      <c r="A17" s="17">
        <v>400</v>
      </c>
      <c r="B17" s="20">
        <f>VLOOKUP($I$12,$W$17:$AM$20,3,0)</f>
        <v>216</v>
      </c>
      <c r="C17" s="60">
        <f>VLOOKUP($I$12,$W$17:$AM$20,4,0)</f>
        <v>361</v>
      </c>
      <c r="D17" s="20">
        <f>VLOOKUP($I$12,$W$17:$AM$20,5,0)</f>
        <v>337</v>
      </c>
      <c r="E17" s="56">
        <f>VLOOKUP($I$12,$W$17:$AM$20,6,0)</f>
        <v>512</v>
      </c>
      <c r="F17" s="23">
        <f>VLOOKUP($I$12,$W$17:$AM$20,7,0)</f>
        <v>391</v>
      </c>
      <c r="G17" s="60">
        <f>VLOOKUP($I$12,$W$17:$AM$20,8,0)</f>
        <v>568</v>
      </c>
      <c r="H17" s="20">
        <f>VLOOKUP($I$12,$W$17:$AM$20,9,0)</f>
        <v>480</v>
      </c>
      <c r="I17" s="56">
        <f>VLOOKUP($I$12,$W$17:$AM$20,10,0)</f>
        <v>716</v>
      </c>
      <c r="J17" s="23">
        <f>VLOOKUP($I$12,$W$17:$AM$20,11,0)</f>
        <v>587</v>
      </c>
      <c r="K17" s="60">
        <f>VLOOKUP($I$12,$W$17:$AM$20,12,0)</f>
        <v>871</v>
      </c>
      <c r="L17" s="20">
        <f>VLOOKUP($I$12,$W$17:$AM$20,13,0)</f>
        <v>545</v>
      </c>
      <c r="M17" s="56">
        <f>VLOOKUP($I$12,$W$17:$AM$20,14,0)</f>
        <v>813</v>
      </c>
      <c r="N17" s="23">
        <f>VLOOKUP($I$12,$W$17:$AM$20,15,0)</f>
        <v>841</v>
      </c>
      <c r="O17" s="56">
        <f>VLOOKUP($I$12,$W$17:$AM$20,16,0)</f>
        <v>1210</v>
      </c>
      <c r="P17" s="18">
        <v>400</v>
      </c>
      <c r="W17">
        <v>1</v>
      </c>
      <c r="X17" s="76">
        <v>400</v>
      </c>
      <c r="Y17" s="65">
        <f>AS17</f>
        <v>216</v>
      </c>
      <c r="Z17" s="65">
        <f t="shared" ref="Z17:AL17" si="0">AT17</f>
        <v>361</v>
      </c>
      <c r="AA17" s="65">
        <f t="shared" si="0"/>
        <v>337</v>
      </c>
      <c r="AB17" s="65">
        <f t="shared" si="0"/>
        <v>512</v>
      </c>
      <c r="AC17" s="65">
        <f t="shared" si="0"/>
        <v>391</v>
      </c>
      <c r="AD17" s="65">
        <f t="shared" si="0"/>
        <v>568</v>
      </c>
      <c r="AE17" s="65">
        <f t="shared" si="0"/>
        <v>480</v>
      </c>
      <c r="AF17" s="65">
        <f t="shared" si="0"/>
        <v>716</v>
      </c>
      <c r="AG17" s="65">
        <f t="shared" si="0"/>
        <v>587</v>
      </c>
      <c r="AH17" s="65">
        <f t="shared" si="0"/>
        <v>871</v>
      </c>
      <c r="AI17" s="65">
        <f t="shared" si="0"/>
        <v>545</v>
      </c>
      <c r="AJ17" s="65">
        <f t="shared" si="0"/>
        <v>813</v>
      </c>
      <c r="AK17" s="65">
        <f t="shared" si="0"/>
        <v>841</v>
      </c>
      <c r="AL17" s="65">
        <f t="shared" si="0"/>
        <v>1210</v>
      </c>
      <c r="AM17" s="73">
        <v>400</v>
      </c>
      <c r="AR17" s="17">
        <v>400</v>
      </c>
      <c r="AS17" s="65">
        <f>BL17</f>
        <v>216</v>
      </c>
      <c r="AT17" s="65">
        <f t="shared" ref="AT17:BF17" si="1">BM17</f>
        <v>361</v>
      </c>
      <c r="AU17" s="65">
        <f t="shared" si="1"/>
        <v>337</v>
      </c>
      <c r="AV17" s="65">
        <f t="shared" si="1"/>
        <v>512</v>
      </c>
      <c r="AW17" s="65">
        <f t="shared" si="1"/>
        <v>391</v>
      </c>
      <c r="AX17" s="65">
        <f t="shared" si="1"/>
        <v>568</v>
      </c>
      <c r="AY17" s="65">
        <f t="shared" si="1"/>
        <v>480</v>
      </c>
      <c r="AZ17" s="65">
        <f t="shared" si="1"/>
        <v>716</v>
      </c>
      <c r="BA17" s="65">
        <f t="shared" si="1"/>
        <v>587</v>
      </c>
      <c r="BB17" s="65">
        <f t="shared" si="1"/>
        <v>871</v>
      </c>
      <c r="BC17" s="65">
        <f t="shared" si="1"/>
        <v>545</v>
      </c>
      <c r="BD17" s="65">
        <f t="shared" si="1"/>
        <v>813</v>
      </c>
      <c r="BE17" s="65">
        <f t="shared" si="1"/>
        <v>841</v>
      </c>
      <c r="BF17" s="65">
        <f t="shared" si="1"/>
        <v>1210</v>
      </c>
      <c r="BG17" s="18">
        <v>400</v>
      </c>
      <c r="BK17" s="17">
        <v>400</v>
      </c>
      <c r="BL17" s="20">
        <f t="shared" ref="BL17:BL38" si="2">CI17*($D$12/70)^(1+0.26)</f>
        <v>216</v>
      </c>
      <c r="BM17" s="56">
        <f>CJ17*($D$12/70)^(1+0.26)</f>
        <v>361</v>
      </c>
      <c r="BN17" s="20">
        <f t="shared" ref="BN17:BN38" si="3">CK17*($D$12/70)^(1+0.26)</f>
        <v>337</v>
      </c>
      <c r="BO17" s="56">
        <f t="shared" ref="BO17:BO38" si="4">CL17*($D$12/70)^(1+0.3)</f>
        <v>512</v>
      </c>
      <c r="BP17" s="23">
        <f t="shared" ref="BP17:BP38" si="5">CM17*($D$12/70)^(1+0.28)</f>
        <v>391</v>
      </c>
      <c r="BQ17" s="60">
        <f t="shared" ref="BQ17:BQ19" si="6">CN17*($D$12/70)^(1+0.28)</f>
        <v>568</v>
      </c>
      <c r="BR17" s="20">
        <f t="shared" ref="BR17:BR38" si="7">CO17*($D$12/70)^(1+0.3)</f>
        <v>480</v>
      </c>
      <c r="BS17" s="56">
        <f t="shared" ref="BS17:BS38" si="8">CP17*($D$12/70)^(1+0.3)</f>
        <v>716</v>
      </c>
      <c r="BT17" s="23">
        <f t="shared" ref="BT17:BT38" si="9">CQ17*($D$12/70)^(1+0.3)</f>
        <v>587</v>
      </c>
      <c r="BU17" s="38">
        <f t="shared" ref="BU17:BU38" si="10">CR17*($D$12/70)^(1+0.3)</f>
        <v>871</v>
      </c>
      <c r="BV17" s="20">
        <f t="shared" ref="BV17:BV38" si="11">CS17*($D$12/70)^(1+0.3)</f>
        <v>545</v>
      </c>
      <c r="BW17" s="60">
        <f t="shared" ref="BW17" si="12">CT17*($D$12/70)^(1+0.3)</f>
        <v>813</v>
      </c>
      <c r="BX17" s="20">
        <f t="shared" ref="BX17:BX38" si="13">CU17*($D$12/70)^(1+0.3)</f>
        <v>841</v>
      </c>
      <c r="BY17" s="56">
        <f t="shared" ref="BY17:BY38" si="14">CV17*($D$12/70)^(1+0.3)</f>
        <v>1210</v>
      </c>
      <c r="BZ17" s="18">
        <v>400</v>
      </c>
      <c r="CH17" s="17">
        <v>400</v>
      </c>
      <c r="CI17" s="65">
        <v>216</v>
      </c>
      <c r="CJ17" s="65">
        <v>361</v>
      </c>
      <c r="CK17" s="65">
        <v>337</v>
      </c>
      <c r="CL17" s="65">
        <v>512</v>
      </c>
      <c r="CM17" s="65">
        <v>391</v>
      </c>
      <c r="CN17" s="65">
        <v>568</v>
      </c>
      <c r="CO17" s="65">
        <v>480</v>
      </c>
      <c r="CP17" s="65">
        <v>716</v>
      </c>
      <c r="CQ17" s="65">
        <v>587</v>
      </c>
      <c r="CR17" s="65">
        <v>871</v>
      </c>
      <c r="CS17" s="65">
        <v>545</v>
      </c>
      <c r="CT17" s="65">
        <v>813</v>
      </c>
      <c r="CU17" s="65">
        <v>841</v>
      </c>
      <c r="CV17" s="65">
        <v>1210</v>
      </c>
      <c r="CW17" s="18">
        <v>400</v>
      </c>
    </row>
    <row r="18" spans="1:101" ht="15.75" thickBot="1" x14ac:dyDescent="0.3">
      <c r="A18" s="17">
        <v>500</v>
      </c>
      <c r="B18" s="21">
        <f>VLOOKUP($I$12,$W$21:$AL$24,3,0)</f>
        <v>262</v>
      </c>
      <c r="C18" s="61">
        <f>VLOOKUP($I$12,$W$21:$AL$24,4,0)</f>
        <v>439</v>
      </c>
      <c r="D18" s="21">
        <f>VLOOKUP($I$12,$W$21:$AL$24,5,0)</f>
        <v>411</v>
      </c>
      <c r="E18" s="57">
        <f>VLOOKUP($I$12,$W$21:$AL$24,6,0)</f>
        <v>628</v>
      </c>
      <c r="F18" s="19">
        <f>VLOOKUP($I$12,$W$21:$AL$24,7,0)</f>
        <v>477</v>
      </c>
      <c r="G18" s="61">
        <f>VLOOKUP($I$12,$W$21:$AL$24,8,0)</f>
        <v>697</v>
      </c>
      <c r="H18" s="21">
        <f>VLOOKUP($I$12,$W$21:$AL$24,9,0)</f>
        <v>589</v>
      </c>
      <c r="I18" s="57">
        <f>VLOOKUP($I$12,$W$21:$AL$24,10,0)</f>
        <v>883</v>
      </c>
      <c r="J18" s="19">
        <f>VLOOKUP($I$12,$W$21:$AL$24,11,0)</f>
        <v>722</v>
      </c>
      <c r="K18" s="61">
        <f>VLOOKUP($I$12,$W$21:$AL$24,12,0)</f>
        <v>1076</v>
      </c>
      <c r="L18" s="21">
        <f>VLOOKUP($I$12,$W$21:$AL$24,13,0)</f>
        <v>660</v>
      </c>
      <c r="M18" s="57">
        <f>VLOOKUP($I$12,$W$21:$AL$24,14,0)</f>
        <v>991</v>
      </c>
      <c r="N18" s="19">
        <f>VLOOKUP($I$12,$W$21:$AL$24,15,0)</f>
        <v>1028</v>
      </c>
      <c r="O18" s="57">
        <f>VLOOKUP($I$12,$W$21:$AL$24,16,0)</f>
        <v>1488</v>
      </c>
      <c r="P18" s="18">
        <v>500</v>
      </c>
      <c r="W18">
        <v>2</v>
      </c>
      <c r="X18" s="75"/>
      <c r="Y18" s="65">
        <f>AS43</f>
        <v>216</v>
      </c>
      <c r="Z18" s="65">
        <f t="shared" ref="Z18:AL18" si="15">AT43</f>
        <v>361</v>
      </c>
      <c r="AA18" s="65">
        <f t="shared" si="15"/>
        <v>337</v>
      </c>
      <c r="AB18" s="65">
        <f t="shared" si="15"/>
        <v>512</v>
      </c>
      <c r="AC18" s="65">
        <f t="shared" si="15"/>
        <v>391</v>
      </c>
      <c r="AD18" s="65">
        <f t="shared" si="15"/>
        <v>568</v>
      </c>
      <c r="AE18" s="65">
        <f t="shared" si="15"/>
        <v>480</v>
      </c>
      <c r="AF18" s="65">
        <f t="shared" si="15"/>
        <v>716</v>
      </c>
      <c r="AG18" s="65">
        <f t="shared" si="15"/>
        <v>587</v>
      </c>
      <c r="AH18" s="65">
        <f t="shared" si="15"/>
        <v>871</v>
      </c>
      <c r="AI18" s="65">
        <f t="shared" si="15"/>
        <v>545</v>
      </c>
      <c r="AJ18" s="65">
        <f t="shared" si="15"/>
        <v>813</v>
      </c>
      <c r="AK18" s="65">
        <f t="shared" si="15"/>
        <v>841</v>
      </c>
      <c r="AL18" s="65">
        <f t="shared" si="15"/>
        <v>1210</v>
      </c>
      <c r="AM18" s="75"/>
      <c r="AR18" s="17">
        <v>500</v>
      </c>
      <c r="AS18" s="65">
        <f t="shared" ref="AS18:AS38" si="16">BL18</f>
        <v>262</v>
      </c>
      <c r="AT18" s="65">
        <f t="shared" ref="AT18:AT38" si="17">BM18</f>
        <v>439</v>
      </c>
      <c r="AU18" s="65">
        <f t="shared" ref="AU18:AU38" si="18">BN18</f>
        <v>411</v>
      </c>
      <c r="AV18" s="65">
        <f t="shared" ref="AV18:AV38" si="19">BO18</f>
        <v>628</v>
      </c>
      <c r="AW18" s="65">
        <f t="shared" ref="AW18:AW38" si="20">BP18</f>
        <v>477</v>
      </c>
      <c r="AX18" s="65">
        <f t="shared" ref="AX18:AX38" si="21">BQ18</f>
        <v>697</v>
      </c>
      <c r="AY18" s="65">
        <f t="shared" ref="AY18:AY38" si="22">BR18</f>
        <v>589</v>
      </c>
      <c r="AZ18" s="65">
        <f t="shared" ref="AZ18:AZ38" si="23">BS18</f>
        <v>883</v>
      </c>
      <c r="BA18" s="65">
        <f t="shared" ref="BA18:BA38" si="24">BT18</f>
        <v>722</v>
      </c>
      <c r="BB18" s="65">
        <f t="shared" ref="BB18:BB38" si="25">BU18</f>
        <v>1076</v>
      </c>
      <c r="BC18" s="65">
        <f t="shared" ref="BC18:BC38" si="26">BV18</f>
        <v>660</v>
      </c>
      <c r="BD18" s="65">
        <f t="shared" ref="BD18:BD38" si="27">BW18</f>
        <v>991</v>
      </c>
      <c r="BE18" s="65">
        <f t="shared" ref="BE18:BE38" si="28">BX18</f>
        <v>1028</v>
      </c>
      <c r="BF18" s="65">
        <f t="shared" ref="BF18:BF38" si="29">BY18</f>
        <v>1488</v>
      </c>
      <c r="BG18" s="18">
        <v>500</v>
      </c>
      <c r="BK18" s="17">
        <v>500</v>
      </c>
      <c r="BL18" s="21">
        <f t="shared" si="2"/>
        <v>262</v>
      </c>
      <c r="BM18" s="57">
        <f t="shared" ref="BM18:BM38" si="30">CJ18*($D$12/70)^(1+0.26)</f>
        <v>439</v>
      </c>
      <c r="BN18" s="21">
        <f t="shared" si="3"/>
        <v>411</v>
      </c>
      <c r="BO18" s="57">
        <f t="shared" si="4"/>
        <v>628</v>
      </c>
      <c r="BP18" s="19">
        <f t="shared" si="5"/>
        <v>477</v>
      </c>
      <c r="BQ18" s="61">
        <f t="shared" si="6"/>
        <v>697</v>
      </c>
      <c r="BR18" s="21">
        <f t="shared" si="7"/>
        <v>589</v>
      </c>
      <c r="BS18" s="57">
        <f t="shared" si="8"/>
        <v>883</v>
      </c>
      <c r="BT18" s="19">
        <f t="shared" si="9"/>
        <v>722</v>
      </c>
      <c r="BU18" s="39">
        <f t="shared" si="10"/>
        <v>1076</v>
      </c>
      <c r="BV18" s="21">
        <f t="shared" si="11"/>
        <v>660</v>
      </c>
      <c r="BW18" s="61">
        <f>CT18*($D$12/70)^(1+0.3)</f>
        <v>991</v>
      </c>
      <c r="BX18" s="21">
        <f t="shared" si="13"/>
        <v>1028</v>
      </c>
      <c r="BY18" s="57">
        <f t="shared" si="14"/>
        <v>1488</v>
      </c>
      <c r="BZ18" s="18">
        <v>500</v>
      </c>
      <c r="CH18" s="17">
        <v>500</v>
      </c>
      <c r="CI18" s="65">
        <v>262</v>
      </c>
      <c r="CJ18" s="65">
        <v>439</v>
      </c>
      <c r="CK18" s="65">
        <v>411</v>
      </c>
      <c r="CL18" s="65">
        <v>628</v>
      </c>
      <c r="CM18" s="65">
        <v>477</v>
      </c>
      <c r="CN18" s="65">
        <v>697</v>
      </c>
      <c r="CO18" s="65">
        <v>589</v>
      </c>
      <c r="CP18" s="65">
        <v>883</v>
      </c>
      <c r="CQ18" s="65">
        <v>722</v>
      </c>
      <c r="CR18" s="65">
        <v>1076</v>
      </c>
      <c r="CS18" s="65">
        <v>660</v>
      </c>
      <c r="CT18" s="65">
        <v>991</v>
      </c>
      <c r="CU18" s="65">
        <v>1028</v>
      </c>
      <c r="CV18" s="65">
        <v>1488</v>
      </c>
      <c r="CW18" s="18">
        <v>500</v>
      </c>
    </row>
    <row r="19" spans="1:101" ht="15.75" thickBot="1" x14ac:dyDescent="0.3">
      <c r="A19" s="17">
        <v>600</v>
      </c>
      <c r="B19" s="21">
        <f>VLOOKUP($I$12,$W$25:$AL$28,3,0)</f>
        <v>309</v>
      </c>
      <c r="C19" s="61">
        <f>VLOOKUP($I$12,$W$25:$AL$28,4,0)</f>
        <v>504</v>
      </c>
      <c r="D19" s="21">
        <f>VLOOKUP($I$12,$W$25:$AL$28,5,0)</f>
        <v>484</v>
      </c>
      <c r="E19" s="57">
        <f>VLOOKUP($I$12,$W$25:$AL$28,6,0)</f>
        <v>744</v>
      </c>
      <c r="F19" s="19">
        <f>VLOOKUP($I$12,$W$25:$AL$28,7,0)</f>
        <v>564</v>
      </c>
      <c r="G19" s="61">
        <f>VLOOKUP($I$12,$W$25:$AL$28,8,0)</f>
        <v>826</v>
      </c>
      <c r="H19" s="21">
        <f>VLOOKUP($I$12,$W$25:$AL$28,9,0)</f>
        <v>697</v>
      </c>
      <c r="I19" s="57">
        <f>VLOOKUP($I$12,$W$25:$AL$28,10,0)</f>
        <v>1049</v>
      </c>
      <c r="J19" s="19">
        <f>VLOOKUP($I$12,$W$25:$AL$28,11,0)</f>
        <v>857</v>
      </c>
      <c r="K19" s="61">
        <f>VLOOKUP($I$12,$W$25:$AL$28,12,0)</f>
        <v>1279</v>
      </c>
      <c r="L19" s="21">
        <f>VLOOKUP($I$12,$W$25:$AL$28,13,0)</f>
        <v>773</v>
      </c>
      <c r="M19" s="57">
        <f>VLOOKUP($I$12,$W$25:$AL$28,14,0)</f>
        <v>1169</v>
      </c>
      <c r="N19" s="19">
        <f>VLOOKUP($I$12,$W$25:$AL$28,15,0)</f>
        <v>1214</v>
      </c>
      <c r="O19" s="57">
        <f>VLOOKUP($I$12,$W$25:$AL$28,16,0)</f>
        <v>1764</v>
      </c>
      <c r="P19" s="18">
        <v>600</v>
      </c>
      <c r="W19">
        <v>3</v>
      </c>
      <c r="X19" s="75"/>
      <c r="Y19" s="65">
        <f>AS69</f>
        <v>216</v>
      </c>
      <c r="Z19" s="65">
        <f t="shared" ref="Z19:AL19" si="31">AT69</f>
        <v>361</v>
      </c>
      <c r="AA19" s="65">
        <f t="shared" si="31"/>
        <v>0</v>
      </c>
      <c r="AB19" s="65">
        <f t="shared" si="31"/>
        <v>0</v>
      </c>
      <c r="AC19" s="65">
        <f t="shared" si="31"/>
        <v>389</v>
      </c>
      <c r="AD19" s="65">
        <f t="shared" si="31"/>
        <v>572</v>
      </c>
      <c r="AE19" s="65">
        <f t="shared" si="31"/>
        <v>0</v>
      </c>
      <c r="AF19" s="65">
        <f t="shared" si="31"/>
        <v>0</v>
      </c>
      <c r="AG19" s="65">
        <f t="shared" si="31"/>
        <v>0</v>
      </c>
      <c r="AH19" s="65">
        <f t="shared" si="31"/>
        <v>0</v>
      </c>
      <c r="AI19" s="65">
        <f t="shared" si="31"/>
        <v>564</v>
      </c>
      <c r="AJ19" s="65">
        <f t="shared" si="31"/>
        <v>841</v>
      </c>
      <c r="AK19" s="65">
        <f t="shared" si="31"/>
        <v>0</v>
      </c>
      <c r="AL19" s="65">
        <f t="shared" si="31"/>
        <v>0</v>
      </c>
      <c r="AM19" s="75"/>
      <c r="AR19" s="17">
        <v>600</v>
      </c>
      <c r="AS19" s="65">
        <f t="shared" si="16"/>
        <v>309</v>
      </c>
      <c r="AT19" s="65">
        <f t="shared" si="17"/>
        <v>504</v>
      </c>
      <c r="AU19" s="65">
        <f t="shared" si="18"/>
        <v>484</v>
      </c>
      <c r="AV19" s="65">
        <f t="shared" si="19"/>
        <v>744</v>
      </c>
      <c r="AW19" s="65">
        <f t="shared" si="20"/>
        <v>564</v>
      </c>
      <c r="AX19" s="65">
        <f t="shared" si="21"/>
        <v>826</v>
      </c>
      <c r="AY19" s="65">
        <f t="shared" si="22"/>
        <v>697</v>
      </c>
      <c r="AZ19" s="65">
        <f t="shared" si="23"/>
        <v>1049</v>
      </c>
      <c r="BA19" s="65">
        <f t="shared" si="24"/>
        <v>857</v>
      </c>
      <c r="BB19" s="65">
        <f t="shared" si="25"/>
        <v>1279</v>
      </c>
      <c r="BC19" s="65">
        <f t="shared" si="26"/>
        <v>773</v>
      </c>
      <c r="BD19" s="65">
        <f t="shared" si="27"/>
        <v>1169</v>
      </c>
      <c r="BE19" s="65">
        <f t="shared" si="28"/>
        <v>1214</v>
      </c>
      <c r="BF19" s="65">
        <f t="shared" si="29"/>
        <v>1764</v>
      </c>
      <c r="BG19" s="18">
        <v>600</v>
      </c>
      <c r="BK19" s="17">
        <v>600</v>
      </c>
      <c r="BL19" s="21">
        <f t="shared" si="2"/>
        <v>309</v>
      </c>
      <c r="BM19" s="57">
        <f t="shared" si="30"/>
        <v>504</v>
      </c>
      <c r="BN19" s="21">
        <f t="shared" si="3"/>
        <v>484</v>
      </c>
      <c r="BO19" s="57">
        <f t="shared" si="4"/>
        <v>744</v>
      </c>
      <c r="BP19" s="19">
        <f t="shared" si="5"/>
        <v>564</v>
      </c>
      <c r="BQ19" s="61">
        <f t="shared" si="6"/>
        <v>826</v>
      </c>
      <c r="BR19" s="21">
        <f t="shared" si="7"/>
        <v>697</v>
      </c>
      <c r="BS19" s="57">
        <f t="shared" si="8"/>
        <v>1049</v>
      </c>
      <c r="BT19" s="19">
        <f t="shared" si="9"/>
        <v>857</v>
      </c>
      <c r="BU19" s="39">
        <f t="shared" si="10"/>
        <v>1279</v>
      </c>
      <c r="BV19" s="21">
        <f t="shared" si="11"/>
        <v>773</v>
      </c>
      <c r="BW19" s="61">
        <f t="shared" ref="BW19:BW38" si="32">CT19*($D$12/70)^(1+0.3)</f>
        <v>1169</v>
      </c>
      <c r="BX19" s="21">
        <f t="shared" si="13"/>
        <v>1214</v>
      </c>
      <c r="BY19" s="57">
        <f t="shared" si="14"/>
        <v>1764</v>
      </c>
      <c r="BZ19" s="18">
        <v>600</v>
      </c>
      <c r="CH19" s="17">
        <v>600</v>
      </c>
      <c r="CI19" s="65">
        <v>309</v>
      </c>
      <c r="CJ19" s="65">
        <v>504</v>
      </c>
      <c r="CK19" s="65">
        <v>484</v>
      </c>
      <c r="CL19" s="65">
        <v>744</v>
      </c>
      <c r="CM19" s="65">
        <v>564</v>
      </c>
      <c r="CN19" s="65">
        <v>826</v>
      </c>
      <c r="CO19" s="65">
        <v>697</v>
      </c>
      <c r="CP19" s="65">
        <v>1049</v>
      </c>
      <c r="CQ19" s="65">
        <v>857</v>
      </c>
      <c r="CR19" s="65">
        <v>1279</v>
      </c>
      <c r="CS19" s="65">
        <v>773</v>
      </c>
      <c r="CT19" s="65">
        <v>1169</v>
      </c>
      <c r="CU19" s="65">
        <v>1214</v>
      </c>
      <c r="CV19" s="65">
        <v>1764</v>
      </c>
      <c r="CW19" s="18">
        <v>600</v>
      </c>
    </row>
    <row r="20" spans="1:101" ht="15.75" thickBot="1" x14ac:dyDescent="0.3">
      <c r="A20" s="17">
        <v>700</v>
      </c>
      <c r="B20" s="21">
        <f>VLOOKUP($I$12,$W$29:$AL$32,3,0)</f>
        <v>356</v>
      </c>
      <c r="C20" s="61">
        <f>VLOOKUP($I$12,$W$29:$AL$32,4,0)</f>
        <v>569</v>
      </c>
      <c r="D20" s="21">
        <f>VLOOKUP($I$12,$W$29:$AL$32,5,0)</f>
        <v>558</v>
      </c>
      <c r="E20" s="57">
        <f>VLOOKUP($I$12,$W$29:$AL$32,6,0)</f>
        <v>860</v>
      </c>
      <c r="F20" s="19">
        <f>VLOOKUP($I$12,$W$29:$AL$32,7,0)</f>
        <v>649</v>
      </c>
      <c r="G20" s="61">
        <f>VLOOKUP($I$12,$W$29:$AL$32,8,0)</f>
        <v>955</v>
      </c>
      <c r="H20" s="21">
        <f>VLOOKUP($I$12,$W$29:$AL$32,9,0)</f>
        <v>806</v>
      </c>
      <c r="I20" s="57">
        <f>VLOOKUP($I$12,$W$29:$AL$32,10,0)</f>
        <v>1216</v>
      </c>
      <c r="J20" s="19">
        <f>VLOOKUP($I$12,$W$29:$AL$32,11,0)</f>
        <v>992</v>
      </c>
      <c r="K20" s="61">
        <f>VLOOKUP($I$12,$W$29:$AL$32,12,0)</f>
        <v>1483</v>
      </c>
      <c r="L20" s="21">
        <f>VLOOKUP($I$12,$W$29:$AL$32,13,0)</f>
        <v>887</v>
      </c>
      <c r="M20" s="57">
        <f>VLOOKUP($I$12,$W$29:$AL$32,14,0)</f>
        <v>1347</v>
      </c>
      <c r="N20" s="19">
        <f>VLOOKUP($I$12,$W$29:$AL$32,15,0)</f>
        <v>1401</v>
      </c>
      <c r="O20" s="57">
        <f>VLOOKUP($I$12,$W$29:$AL$32,16,0)</f>
        <v>2042</v>
      </c>
      <c r="P20" s="18">
        <v>700</v>
      </c>
      <c r="W20">
        <v>4</v>
      </c>
      <c r="X20" s="75"/>
      <c r="Y20" s="65">
        <f>AS95</f>
        <v>216</v>
      </c>
      <c r="Z20" s="65">
        <f t="shared" ref="Z20:AL20" si="33">AT95</f>
        <v>361</v>
      </c>
      <c r="AA20" s="65">
        <f t="shared" si="33"/>
        <v>0</v>
      </c>
      <c r="AB20" s="65">
        <f t="shared" si="33"/>
        <v>0</v>
      </c>
      <c r="AC20" s="65">
        <f t="shared" si="33"/>
        <v>389</v>
      </c>
      <c r="AD20" s="65">
        <f t="shared" si="33"/>
        <v>572</v>
      </c>
      <c r="AE20" s="65">
        <f t="shared" si="33"/>
        <v>0</v>
      </c>
      <c r="AF20" s="65">
        <f t="shared" si="33"/>
        <v>0</v>
      </c>
      <c r="AG20" s="65">
        <f t="shared" si="33"/>
        <v>0</v>
      </c>
      <c r="AH20" s="65">
        <f t="shared" si="33"/>
        <v>0</v>
      </c>
      <c r="AI20" s="65">
        <f t="shared" si="33"/>
        <v>564</v>
      </c>
      <c r="AJ20" s="65">
        <f t="shared" si="33"/>
        <v>841</v>
      </c>
      <c r="AK20" s="65">
        <f t="shared" si="33"/>
        <v>0</v>
      </c>
      <c r="AL20" s="65">
        <f t="shared" si="33"/>
        <v>0</v>
      </c>
      <c r="AM20" s="75"/>
      <c r="AR20" s="17">
        <v>700</v>
      </c>
      <c r="AS20" s="65">
        <f t="shared" si="16"/>
        <v>356</v>
      </c>
      <c r="AT20" s="65">
        <f t="shared" si="17"/>
        <v>569</v>
      </c>
      <c r="AU20" s="65">
        <f t="shared" si="18"/>
        <v>558</v>
      </c>
      <c r="AV20" s="65">
        <f t="shared" si="19"/>
        <v>860</v>
      </c>
      <c r="AW20" s="65">
        <f t="shared" si="20"/>
        <v>649</v>
      </c>
      <c r="AX20" s="65">
        <f t="shared" si="21"/>
        <v>955</v>
      </c>
      <c r="AY20" s="65">
        <f t="shared" si="22"/>
        <v>806</v>
      </c>
      <c r="AZ20" s="65">
        <f t="shared" si="23"/>
        <v>1216</v>
      </c>
      <c r="BA20" s="65">
        <f t="shared" si="24"/>
        <v>992</v>
      </c>
      <c r="BB20" s="65">
        <f t="shared" si="25"/>
        <v>1483</v>
      </c>
      <c r="BC20" s="65">
        <f t="shared" si="26"/>
        <v>887</v>
      </c>
      <c r="BD20" s="65">
        <f t="shared" si="27"/>
        <v>1347</v>
      </c>
      <c r="BE20" s="65">
        <f t="shared" si="28"/>
        <v>1401</v>
      </c>
      <c r="BF20" s="65">
        <f t="shared" si="29"/>
        <v>2042</v>
      </c>
      <c r="BG20" s="18">
        <v>700</v>
      </c>
      <c r="BK20" s="17">
        <v>700</v>
      </c>
      <c r="BL20" s="21">
        <f t="shared" si="2"/>
        <v>356</v>
      </c>
      <c r="BM20" s="57">
        <f t="shared" si="30"/>
        <v>569</v>
      </c>
      <c r="BN20" s="21">
        <f t="shared" si="3"/>
        <v>558</v>
      </c>
      <c r="BO20" s="57">
        <f t="shared" si="4"/>
        <v>860</v>
      </c>
      <c r="BP20" s="19">
        <f t="shared" si="5"/>
        <v>649</v>
      </c>
      <c r="BQ20" s="61">
        <f>CN20*($D$12/70)^(1+0.28)</f>
        <v>955</v>
      </c>
      <c r="BR20" s="21">
        <f t="shared" si="7"/>
        <v>806</v>
      </c>
      <c r="BS20" s="57">
        <f t="shared" si="8"/>
        <v>1216</v>
      </c>
      <c r="BT20" s="19">
        <f t="shared" si="9"/>
        <v>992</v>
      </c>
      <c r="BU20" s="39">
        <f t="shared" si="10"/>
        <v>1483</v>
      </c>
      <c r="BV20" s="21">
        <f t="shared" si="11"/>
        <v>887</v>
      </c>
      <c r="BW20" s="61">
        <f t="shared" si="32"/>
        <v>1347</v>
      </c>
      <c r="BX20" s="21">
        <f t="shared" si="13"/>
        <v>1401</v>
      </c>
      <c r="BY20" s="57">
        <f t="shared" si="14"/>
        <v>2042</v>
      </c>
      <c r="BZ20" s="18">
        <v>700</v>
      </c>
      <c r="CH20" s="17">
        <v>700</v>
      </c>
      <c r="CI20" s="65">
        <v>356</v>
      </c>
      <c r="CJ20" s="65">
        <v>569</v>
      </c>
      <c r="CK20" s="65">
        <v>558</v>
      </c>
      <c r="CL20" s="65">
        <v>860</v>
      </c>
      <c r="CM20" s="65">
        <v>649</v>
      </c>
      <c r="CN20" s="65">
        <v>955</v>
      </c>
      <c r="CO20" s="65">
        <v>806</v>
      </c>
      <c r="CP20" s="65">
        <v>1216</v>
      </c>
      <c r="CQ20" s="65">
        <v>992</v>
      </c>
      <c r="CR20" s="65">
        <v>1483</v>
      </c>
      <c r="CS20" s="65">
        <v>887</v>
      </c>
      <c r="CT20" s="65">
        <v>1347</v>
      </c>
      <c r="CU20" s="65">
        <v>1401</v>
      </c>
      <c r="CV20" s="65">
        <v>2042</v>
      </c>
      <c r="CW20" s="18">
        <v>700</v>
      </c>
    </row>
    <row r="21" spans="1:101" ht="15.75" thickBot="1" x14ac:dyDescent="0.3">
      <c r="A21" s="17">
        <v>800</v>
      </c>
      <c r="B21" s="21">
        <f>VLOOKUP($I$12,$W$33:$AL$36,3,0)</f>
        <v>402</v>
      </c>
      <c r="C21" s="61">
        <f>VLOOKUP($I$12,$W$33:$AL$36,4,0)</f>
        <v>635</v>
      </c>
      <c r="D21" s="21">
        <f>VLOOKUP($I$12,$W$33:$AL$36,5,0)</f>
        <v>630</v>
      </c>
      <c r="E21" s="57">
        <f>VLOOKUP($I$12,$W$33:$AL$36,6,0)</f>
        <v>976</v>
      </c>
      <c r="F21" s="19">
        <f>VLOOKUP($I$12,$W$33:$AL$36,7,0)</f>
        <v>736</v>
      </c>
      <c r="G21" s="61">
        <f>VLOOKUP($I$12,$W$33:$AL$36,8,0)</f>
        <v>1085</v>
      </c>
      <c r="H21" s="21">
        <f>VLOOKUP($I$12,$W$33:$AL$36,9,0)</f>
        <v>914</v>
      </c>
      <c r="I21" s="57">
        <f>VLOOKUP($I$12,$W$33:$AL$36,10,0)</f>
        <v>1382</v>
      </c>
      <c r="J21" s="19">
        <f>VLOOKUP($I$12,$W$33:$AL$36,11,0)</f>
        <v>1127</v>
      </c>
      <c r="K21" s="61">
        <f>VLOOKUP($I$12,$W$33:$AL$36,12,0)</f>
        <v>1687</v>
      </c>
      <c r="L21" s="21">
        <f>VLOOKUP($I$12,$W$33:$AL$36,13,0)</f>
        <v>1002</v>
      </c>
      <c r="M21" s="57">
        <f>VLOOKUP($I$12,$W$33:$AL$36,14,0)</f>
        <v>1525</v>
      </c>
      <c r="N21" s="19">
        <f>VLOOKUP($I$12,$W$33:$AL$36,15,0)</f>
        <v>1588</v>
      </c>
      <c r="O21" s="57">
        <f>VLOOKUP($I$12,$W$33:$AL$36,16,0)</f>
        <v>2319</v>
      </c>
      <c r="P21" s="18">
        <v>800</v>
      </c>
      <c r="W21">
        <v>1</v>
      </c>
      <c r="X21" s="78">
        <v>500</v>
      </c>
      <c r="Y21" s="65">
        <f>AS18</f>
        <v>262</v>
      </c>
      <c r="Z21" s="65">
        <f t="shared" ref="Z21:AL21" si="34">AT18</f>
        <v>439</v>
      </c>
      <c r="AA21" s="65">
        <f t="shared" si="34"/>
        <v>411</v>
      </c>
      <c r="AB21" s="65">
        <f t="shared" si="34"/>
        <v>628</v>
      </c>
      <c r="AC21" s="65">
        <f t="shared" si="34"/>
        <v>477</v>
      </c>
      <c r="AD21" s="65">
        <f t="shared" si="34"/>
        <v>697</v>
      </c>
      <c r="AE21" s="65">
        <f t="shared" si="34"/>
        <v>589</v>
      </c>
      <c r="AF21" s="65">
        <f t="shared" si="34"/>
        <v>883</v>
      </c>
      <c r="AG21" s="65">
        <f t="shared" si="34"/>
        <v>722</v>
      </c>
      <c r="AH21" s="65">
        <f t="shared" si="34"/>
        <v>1076</v>
      </c>
      <c r="AI21" s="65">
        <f t="shared" si="34"/>
        <v>660</v>
      </c>
      <c r="AJ21" s="65">
        <f t="shared" si="34"/>
        <v>991</v>
      </c>
      <c r="AK21" s="65">
        <f t="shared" si="34"/>
        <v>1028</v>
      </c>
      <c r="AL21" s="65">
        <f t="shared" si="34"/>
        <v>1488</v>
      </c>
      <c r="AM21" s="79">
        <v>500</v>
      </c>
      <c r="AR21" s="17">
        <v>800</v>
      </c>
      <c r="AS21" s="65">
        <f t="shared" si="16"/>
        <v>402</v>
      </c>
      <c r="AT21" s="65">
        <f t="shared" si="17"/>
        <v>635</v>
      </c>
      <c r="AU21" s="65">
        <f t="shared" si="18"/>
        <v>630</v>
      </c>
      <c r="AV21" s="65">
        <f t="shared" si="19"/>
        <v>976</v>
      </c>
      <c r="AW21" s="65">
        <f t="shared" si="20"/>
        <v>736</v>
      </c>
      <c r="AX21" s="65">
        <f t="shared" si="21"/>
        <v>1085</v>
      </c>
      <c r="AY21" s="65">
        <f t="shared" si="22"/>
        <v>914</v>
      </c>
      <c r="AZ21" s="65">
        <f t="shared" si="23"/>
        <v>1382</v>
      </c>
      <c r="BA21" s="65">
        <f t="shared" si="24"/>
        <v>1127</v>
      </c>
      <c r="BB21" s="65">
        <f t="shared" si="25"/>
        <v>1687</v>
      </c>
      <c r="BC21" s="65">
        <f t="shared" si="26"/>
        <v>1002</v>
      </c>
      <c r="BD21" s="65">
        <f t="shared" si="27"/>
        <v>1525</v>
      </c>
      <c r="BE21" s="65">
        <f t="shared" si="28"/>
        <v>1588</v>
      </c>
      <c r="BF21" s="65">
        <f t="shared" si="29"/>
        <v>2319</v>
      </c>
      <c r="BG21" s="18">
        <v>800</v>
      </c>
      <c r="BK21" s="17">
        <v>800</v>
      </c>
      <c r="BL21" s="21">
        <f t="shared" si="2"/>
        <v>402</v>
      </c>
      <c r="BM21" s="57">
        <f t="shared" si="30"/>
        <v>635</v>
      </c>
      <c r="BN21" s="21">
        <f t="shared" si="3"/>
        <v>630</v>
      </c>
      <c r="BO21" s="57">
        <f t="shared" si="4"/>
        <v>976</v>
      </c>
      <c r="BP21" s="19">
        <f t="shared" si="5"/>
        <v>736</v>
      </c>
      <c r="BQ21" s="61">
        <f t="shared" ref="BQ21:BQ38" si="35">CN21*($D$12/70)^(1+0.28)</f>
        <v>1085</v>
      </c>
      <c r="BR21" s="21">
        <f t="shared" si="7"/>
        <v>914</v>
      </c>
      <c r="BS21" s="57">
        <f t="shared" si="8"/>
        <v>1382</v>
      </c>
      <c r="BT21" s="19">
        <f t="shared" si="9"/>
        <v>1127</v>
      </c>
      <c r="BU21" s="39">
        <f t="shared" si="10"/>
        <v>1687</v>
      </c>
      <c r="BV21" s="21">
        <f t="shared" si="11"/>
        <v>1002</v>
      </c>
      <c r="BW21" s="61">
        <f t="shared" si="32"/>
        <v>1525</v>
      </c>
      <c r="BX21" s="21">
        <f t="shared" si="13"/>
        <v>1588</v>
      </c>
      <c r="BY21" s="57">
        <f t="shared" si="14"/>
        <v>2319</v>
      </c>
      <c r="BZ21" s="18">
        <v>800</v>
      </c>
      <c r="CH21" s="17">
        <v>800</v>
      </c>
      <c r="CI21" s="65">
        <v>402</v>
      </c>
      <c r="CJ21" s="65">
        <v>635</v>
      </c>
      <c r="CK21" s="65">
        <v>630</v>
      </c>
      <c r="CL21" s="65">
        <v>976</v>
      </c>
      <c r="CM21" s="65">
        <v>736</v>
      </c>
      <c r="CN21" s="65">
        <v>1085</v>
      </c>
      <c r="CO21" s="65">
        <v>914</v>
      </c>
      <c r="CP21" s="65">
        <v>1382</v>
      </c>
      <c r="CQ21" s="65">
        <v>1127</v>
      </c>
      <c r="CR21" s="65">
        <v>1687</v>
      </c>
      <c r="CS21" s="65">
        <v>1002</v>
      </c>
      <c r="CT21" s="65">
        <v>1525</v>
      </c>
      <c r="CU21" s="65">
        <v>1588</v>
      </c>
      <c r="CV21" s="65">
        <v>2319</v>
      </c>
      <c r="CW21" s="18">
        <v>800</v>
      </c>
    </row>
    <row r="22" spans="1:101" ht="15.75" thickBot="1" x14ac:dyDescent="0.3">
      <c r="A22" s="17">
        <v>900</v>
      </c>
      <c r="B22" s="21">
        <f>VLOOKUP($I$12,$W$37:$AL$40,3,0)</f>
        <v>448</v>
      </c>
      <c r="C22" s="61">
        <f>VLOOKUP($I$12,$W$37:$AL$40,4,0)</f>
        <v>700</v>
      </c>
      <c r="D22" s="21">
        <f>VLOOKUP($I$12,$W$37:$AL$40,5,0)</f>
        <v>704</v>
      </c>
      <c r="E22" s="57">
        <f>VLOOKUP($I$12,$W$37:$AL$40,6,0)</f>
        <v>1092</v>
      </c>
      <c r="F22" s="19">
        <f>VLOOKUP($I$12,$W$37:$AL$40,7,0)</f>
        <v>822</v>
      </c>
      <c r="G22" s="61">
        <f>VLOOKUP($I$12,$W$37:$AL$40,8,0)</f>
        <v>1215</v>
      </c>
      <c r="H22" s="21">
        <f>VLOOKUP($I$12,$W$37:$AL$40,9,0)</f>
        <v>1024</v>
      </c>
      <c r="I22" s="57">
        <f>VLOOKUP($I$12,$W$37:$AL$40,10,0)</f>
        <v>1548</v>
      </c>
      <c r="J22" s="19">
        <f>VLOOKUP($I$12,$W$37:$AL$40,11,0)</f>
        <v>1262</v>
      </c>
      <c r="K22" s="61">
        <f>VLOOKUP($I$12,$W$37:$AL$40,12,0)</f>
        <v>1891</v>
      </c>
      <c r="L22" s="21">
        <f>VLOOKUP($I$12,$W$37:$AL$40,13,0)</f>
        <v>1116</v>
      </c>
      <c r="M22" s="57">
        <f>VLOOKUP($I$12,$W$37:$AL$40,14,0)</f>
        <v>1703</v>
      </c>
      <c r="N22" s="19">
        <f>VLOOKUP($I$12,$W$37:$AL$40,15,0)</f>
        <v>1775</v>
      </c>
      <c r="O22" s="57">
        <f>VLOOKUP($I$12,$W$37:$AL$40,16,0)</f>
        <v>2596</v>
      </c>
      <c r="P22" s="18">
        <v>900</v>
      </c>
      <c r="W22">
        <v>2</v>
      </c>
      <c r="X22" s="75"/>
      <c r="Y22" s="65">
        <f>AS44</f>
        <v>262</v>
      </c>
      <c r="Z22" s="65">
        <f t="shared" ref="Z22:AL22" si="36">AT44</f>
        <v>439</v>
      </c>
      <c r="AA22" s="65">
        <f t="shared" si="36"/>
        <v>411</v>
      </c>
      <c r="AB22" s="65">
        <f t="shared" si="36"/>
        <v>628</v>
      </c>
      <c r="AC22" s="65">
        <f t="shared" si="36"/>
        <v>477</v>
      </c>
      <c r="AD22" s="65">
        <f t="shared" si="36"/>
        <v>697</v>
      </c>
      <c r="AE22" s="65">
        <f t="shared" si="36"/>
        <v>589</v>
      </c>
      <c r="AF22" s="65">
        <f t="shared" si="36"/>
        <v>883</v>
      </c>
      <c r="AG22" s="65">
        <f t="shared" si="36"/>
        <v>722</v>
      </c>
      <c r="AH22" s="65">
        <f t="shared" si="36"/>
        <v>1076</v>
      </c>
      <c r="AI22" s="65">
        <f t="shared" si="36"/>
        <v>660</v>
      </c>
      <c r="AJ22" s="65">
        <f t="shared" si="36"/>
        <v>991</v>
      </c>
      <c r="AK22" s="65">
        <f t="shared" si="36"/>
        <v>1028</v>
      </c>
      <c r="AL22" s="65">
        <f t="shared" si="36"/>
        <v>1488</v>
      </c>
      <c r="AM22" s="75"/>
      <c r="AR22" s="17">
        <v>900</v>
      </c>
      <c r="AS22" s="65">
        <f t="shared" si="16"/>
        <v>448</v>
      </c>
      <c r="AT22" s="65">
        <f t="shared" si="17"/>
        <v>700</v>
      </c>
      <c r="AU22" s="65">
        <f t="shared" si="18"/>
        <v>704</v>
      </c>
      <c r="AV22" s="65">
        <f t="shared" si="19"/>
        <v>1092</v>
      </c>
      <c r="AW22" s="65">
        <f t="shared" si="20"/>
        <v>822</v>
      </c>
      <c r="AX22" s="65">
        <f t="shared" si="21"/>
        <v>1215</v>
      </c>
      <c r="AY22" s="65">
        <f t="shared" si="22"/>
        <v>1024</v>
      </c>
      <c r="AZ22" s="65">
        <f t="shared" si="23"/>
        <v>1548</v>
      </c>
      <c r="BA22" s="65">
        <f t="shared" si="24"/>
        <v>1262</v>
      </c>
      <c r="BB22" s="65">
        <f t="shared" si="25"/>
        <v>1891</v>
      </c>
      <c r="BC22" s="65">
        <f t="shared" si="26"/>
        <v>1116</v>
      </c>
      <c r="BD22" s="65">
        <f t="shared" si="27"/>
        <v>1703</v>
      </c>
      <c r="BE22" s="65">
        <f t="shared" si="28"/>
        <v>1775</v>
      </c>
      <c r="BF22" s="65">
        <f t="shared" si="29"/>
        <v>2596</v>
      </c>
      <c r="BG22" s="18">
        <v>900</v>
      </c>
      <c r="BK22" s="17">
        <v>900</v>
      </c>
      <c r="BL22" s="21">
        <f t="shared" si="2"/>
        <v>448</v>
      </c>
      <c r="BM22" s="57">
        <f t="shared" si="30"/>
        <v>700</v>
      </c>
      <c r="BN22" s="21">
        <f t="shared" si="3"/>
        <v>704</v>
      </c>
      <c r="BO22" s="57">
        <f t="shared" si="4"/>
        <v>1092</v>
      </c>
      <c r="BP22" s="19">
        <f t="shared" si="5"/>
        <v>822</v>
      </c>
      <c r="BQ22" s="61">
        <f t="shared" si="35"/>
        <v>1215</v>
      </c>
      <c r="BR22" s="21">
        <f t="shared" si="7"/>
        <v>1024</v>
      </c>
      <c r="BS22" s="57">
        <f t="shared" si="8"/>
        <v>1548</v>
      </c>
      <c r="BT22" s="19">
        <f t="shared" si="9"/>
        <v>1262</v>
      </c>
      <c r="BU22" s="39">
        <f t="shared" si="10"/>
        <v>1891</v>
      </c>
      <c r="BV22" s="21">
        <f t="shared" si="11"/>
        <v>1116</v>
      </c>
      <c r="BW22" s="61">
        <f t="shared" si="32"/>
        <v>1703</v>
      </c>
      <c r="BX22" s="21">
        <f t="shared" si="13"/>
        <v>1775</v>
      </c>
      <c r="BY22" s="57">
        <f t="shared" si="14"/>
        <v>2596</v>
      </c>
      <c r="BZ22" s="18">
        <v>900</v>
      </c>
      <c r="CH22" s="17">
        <v>900</v>
      </c>
      <c r="CI22" s="65">
        <v>448</v>
      </c>
      <c r="CJ22" s="65">
        <v>700</v>
      </c>
      <c r="CK22" s="65">
        <v>704</v>
      </c>
      <c r="CL22" s="65">
        <v>1092</v>
      </c>
      <c r="CM22" s="65">
        <v>822</v>
      </c>
      <c r="CN22" s="65">
        <v>1215</v>
      </c>
      <c r="CO22" s="65">
        <v>1024</v>
      </c>
      <c r="CP22" s="65">
        <v>1548</v>
      </c>
      <c r="CQ22" s="65">
        <v>1262</v>
      </c>
      <c r="CR22" s="65">
        <v>1891</v>
      </c>
      <c r="CS22" s="65">
        <v>1116</v>
      </c>
      <c r="CT22" s="65">
        <v>1703</v>
      </c>
      <c r="CU22" s="65">
        <v>1775</v>
      </c>
      <c r="CV22" s="65">
        <v>2596</v>
      </c>
      <c r="CW22" s="18">
        <v>900</v>
      </c>
    </row>
    <row r="23" spans="1:101" ht="15.75" thickBot="1" x14ac:dyDescent="0.3">
      <c r="A23" s="17">
        <v>1000</v>
      </c>
      <c r="B23" s="21">
        <f>VLOOKUP($I$12,$W$41:$AL$44,3,0)</f>
        <v>495</v>
      </c>
      <c r="C23" s="61">
        <f>VLOOKUP($I$12,$W$41:$AL$44,4,0)</f>
        <v>765</v>
      </c>
      <c r="D23" s="21">
        <f>VLOOKUP($I$12,$W$41:$AL$44,5,0)</f>
        <v>777</v>
      </c>
      <c r="E23" s="57">
        <f>VLOOKUP($I$12,$W$41:$AL$44,6,0)</f>
        <v>1208</v>
      </c>
      <c r="F23" s="19">
        <f>VLOOKUP($I$12,$W$41:$AL$44,7,0)</f>
        <v>909</v>
      </c>
      <c r="G23" s="61">
        <f>VLOOKUP($I$12,$W$41:$AL$44,8,0)</f>
        <v>1344</v>
      </c>
      <c r="H23" s="21">
        <f>VLOOKUP($I$12,$W$41:$AL$44,9,0)</f>
        <v>1133</v>
      </c>
      <c r="I23" s="57">
        <f>VLOOKUP($I$12,$W$41:$AL$44,10,0)</f>
        <v>1715</v>
      </c>
      <c r="J23" s="19">
        <f>VLOOKUP($I$12,$W$41:$AL$44,11,0)</f>
        <v>1397</v>
      </c>
      <c r="K23" s="61">
        <f>VLOOKUP($I$12,$W$41:$AL$44,12,0)</f>
        <v>2096</v>
      </c>
      <c r="L23" s="21">
        <f>VLOOKUP($I$12,$W$41:$AL$44,13,0)</f>
        <v>1229</v>
      </c>
      <c r="M23" s="57">
        <f>VLOOKUP($I$12,$W$41:$AL$44,14,0)</f>
        <v>1882</v>
      </c>
      <c r="N23" s="19">
        <f>VLOOKUP($I$12,$W$41:$AL$44,15,0)</f>
        <v>1962</v>
      </c>
      <c r="O23" s="57">
        <f>VLOOKUP($I$12,$W$41:$AL$44,16,0)</f>
        <v>2874</v>
      </c>
      <c r="P23" s="18">
        <v>1000</v>
      </c>
      <c r="W23">
        <v>3</v>
      </c>
      <c r="X23" s="75"/>
      <c r="Y23" s="65">
        <f>AS70</f>
        <v>262</v>
      </c>
      <c r="Z23" s="65">
        <f t="shared" ref="Z23:AL23" si="37">AT70</f>
        <v>439</v>
      </c>
      <c r="AA23" s="65">
        <f t="shared" si="37"/>
        <v>0</v>
      </c>
      <c r="AB23" s="65">
        <f t="shared" si="37"/>
        <v>0</v>
      </c>
      <c r="AC23" s="65">
        <f t="shared" si="37"/>
        <v>477</v>
      </c>
      <c r="AD23" s="65">
        <f t="shared" si="37"/>
        <v>706</v>
      </c>
      <c r="AE23" s="65">
        <f t="shared" si="37"/>
        <v>0</v>
      </c>
      <c r="AF23" s="65">
        <f t="shared" si="37"/>
        <v>0</v>
      </c>
      <c r="AG23" s="65">
        <f t="shared" si="37"/>
        <v>0</v>
      </c>
      <c r="AH23" s="65">
        <f t="shared" si="37"/>
        <v>0</v>
      </c>
      <c r="AI23" s="65">
        <f t="shared" si="37"/>
        <v>690</v>
      </c>
      <c r="AJ23" s="65">
        <f t="shared" si="37"/>
        <v>1034</v>
      </c>
      <c r="AK23" s="65">
        <f t="shared" si="37"/>
        <v>0</v>
      </c>
      <c r="AL23" s="65">
        <f t="shared" si="37"/>
        <v>0</v>
      </c>
      <c r="AM23" s="75"/>
      <c r="AR23" s="17">
        <v>1000</v>
      </c>
      <c r="AS23" s="65">
        <f t="shared" si="16"/>
        <v>495</v>
      </c>
      <c r="AT23" s="65">
        <f t="shared" si="17"/>
        <v>765</v>
      </c>
      <c r="AU23" s="65">
        <f t="shared" si="18"/>
        <v>777</v>
      </c>
      <c r="AV23" s="65">
        <f t="shared" si="19"/>
        <v>1208</v>
      </c>
      <c r="AW23" s="65">
        <f t="shared" si="20"/>
        <v>909</v>
      </c>
      <c r="AX23" s="65">
        <f t="shared" si="21"/>
        <v>1344</v>
      </c>
      <c r="AY23" s="65">
        <f t="shared" si="22"/>
        <v>1133</v>
      </c>
      <c r="AZ23" s="65">
        <f t="shared" si="23"/>
        <v>1715</v>
      </c>
      <c r="BA23" s="65">
        <f t="shared" si="24"/>
        <v>1397</v>
      </c>
      <c r="BB23" s="65">
        <f t="shared" si="25"/>
        <v>2096</v>
      </c>
      <c r="BC23" s="65">
        <f t="shared" si="26"/>
        <v>1229</v>
      </c>
      <c r="BD23" s="65">
        <f t="shared" si="27"/>
        <v>1882</v>
      </c>
      <c r="BE23" s="65">
        <f t="shared" si="28"/>
        <v>1962</v>
      </c>
      <c r="BF23" s="65">
        <f t="shared" si="29"/>
        <v>2874</v>
      </c>
      <c r="BG23" s="18">
        <v>1000</v>
      </c>
      <c r="BK23" s="17">
        <v>1000</v>
      </c>
      <c r="BL23" s="21">
        <f t="shared" si="2"/>
        <v>495</v>
      </c>
      <c r="BM23" s="57">
        <f t="shared" si="30"/>
        <v>765</v>
      </c>
      <c r="BN23" s="21">
        <f t="shared" si="3"/>
        <v>777</v>
      </c>
      <c r="BO23" s="57">
        <f t="shared" si="4"/>
        <v>1208</v>
      </c>
      <c r="BP23" s="19">
        <f t="shared" si="5"/>
        <v>909</v>
      </c>
      <c r="BQ23" s="61">
        <f t="shared" si="35"/>
        <v>1344</v>
      </c>
      <c r="BR23" s="21">
        <f t="shared" si="7"/>
        <v>1133</v>
      </c>
      <c r="BS23" s="57">
        <f t="shared" si="8"/>
        <v>1715</v>
      </c>
      <c r="BT23" s="19">
        <f t="shared" si="9"/>
        <v>1397</v>
      </c>
      <c r="BU23" s="39">
        <f t="shared" si="10"/>
        <v>2096</v>
      </c>
      <c r="BV23" s="21">
        <f t="shared" si="11"/>
        <v>1229</v>
      </c>
      <c r="BW23" s="61">
        <f t="shared" si="32"/>
        <v>1882</v>
      </c>
      <c r="BX23" s="21">
        <f t="shared" si="13"/>
        <v>1962</v>
      </c>
      <c r="BY23" s="57">
        <f t="shared" si="14"/>
        <v>2874</v>
      </c>
      <c r="BZ23" s="18">
        <v>1000</v>
      </c>
      <c r="CH23" s="17">
        <v>1000</v>
      </c>
      <c r="CI23" s="65">
        <v>495</v>
      </c>
      <c r="CJ23" s="65">
        <v>765</v>
      </c>
      <c r="CK23" s="65">
        <v>777</v>
      </c>
      <c r="CL23" s="65">
        <v>1208</v>
      </c>
      <c r="CM23" s="65">
        <v>909</v>
      </c>
      <c r="CN23" s="65">
        <v>1344</v>
      </c>
      <c r="CO23" s="65">
        <v>1133</v>
      </c>
      <c r="CP23" s="65">
        <v>1715</v>
      </c>
      <c r="CQ23" s="65">
        <v>1397</v>
      </c>
      <c r="CR23" s="65">
        <v>2096</v>
      </c>
      <c r="CS23" s="65">
        <v>1229</v>
      </c>
      <c r="CT23" s="65">
        <v>1882</v>
      </c>
      <c r="CU23" s="65">
        <v>1962</v>
      </c>
      <c r="CV23" s="65">
        <v>2874</v>
      </c>
      <c r="CW23" s="18">
        <v>1000</v>
      </c>
    </row>
    <row r="24" spans="1:101" ht="15.75" thickBot="1" x14ac:dyDescent="0.3">
      <c r="A24" s="17">
        <v>1100</v>
      </c>
      <c r="B24" s="21">
        <f>VLOOKUP($I$12,$W$45:$AL$48,3,0)</f>
        <v>542</v>
      </c>
      <c r="C24" s="61">
        <f>VLOOKUP($I$12,$W$45:$AL$48,4,0)</f>
        <v>831</v>
      </c>
      <c r="D24" s="21">
        <f>VLOOKUP($I$12,$W$45:$AL$48,5,0)</f>
        <v>851</v>
      </c>
      <c r="E24" s="57">
        <f>VLOOKUP($I$12,$W$45:$AL$48,6,0)</f>
        <v>1324</v>
      </c>
      <c r="F24" s="19">
        <f>VLOOKUP($I$12,$W$45:$AL$48,7,0)</f>
        <v>995</v>
      </c>
      <c r="G24" s="61">
        <f>VLOOKUP($I$12,$W$45:$AL$48,8,0)</f>
        <v>1473</v>
      </c>
      <c r="H24" s="21">
        <f>VLOOKUP($I$12,$W$45:$AL$48,9,0)</f>
        <v>1241</v>
      </c>
      <c r="I24" s="57">
        <f>VLOOKUP($I$12,$W$45:$AL$48,10,0)</f>
        <v>1881</v>
      </c>
      <c r="J24" s="19">
        <f>VLOOKUP($I$12,$W$45:$AL$48,11,0)</f>
        <v>1533</v>
      </c>
      <c r="K24" s="61">
        <f>VLOOKUP($I$12,$W$45:$AL$48,12,0)</f>
        <v>2300</v>
      </c>
      <c r="L24" s="21">
        <f>VLOOKUP($I$12,$W$45:$AL$48,13,0)</f>
        <v>1344</v>
      </c>
      <c r="M24" s="57">
        <f>VLOOKUP($I$12,$W$45:$AL$48,14,0)</f>
        <v>2060</v>
      </c>
      <c r="N24" s="19">
        <f>VLOOKUP($I$12,$W$45:$AL$48,15,0)</f>
        <v>2149</v>
      </c>
      <c r="O24" s="57">
        <f>VLOOKUP($I$12,$W$45:$AL$48,16,0)</f>
        <v>3150</v>
      </c>
      <c r="P24" s="18">
        <v>1100</v>
      </c>
      <c r="W24">
        <v>4</v>
      </c>
      <c r="X24" s="75"/>
      <c r="Y24" s="65">
        <f>AS96</f>
        <v>262</v>
      </c>
      <c r="Z24" s="65">
        <f t="shared" ref="Z24:AL24" si="38">AT96</f>
        <v>439</v>
      </c>
      <c r="AA24" s="65">
        <f t="shared" si="38"/>
        <v>0</v>
      </c>
      <c r="AB24" s="65">
        <f t="shared" si="38"/>
        <v>0</v>
      </c>
      <c r="AC24" s="65">
        <f t="shared" si="38"/>
        <v>477</v>
      </c>
      <c r="AD24" s="65">
        <f t="shared" si="38"/>
        <v>706</v>
      </c>
      <c r="AE24" s="65">
        <f t="shared" si="38"/>
        <v>0</v>
      </c>
      <c r="AF24" s="65">
        <f t="shared" si="38"/>
        <v>0</v>
      </c>
      <c r="AG24" s="65">
        <f t="shared" si="38"/>
        <v>0</v>
      </c>
      <c r="AH24" s="65">
        <f t="shared" si="38"/>
        <v>0</v>
      </c>
      <c r="AI24" s="65">
        <f t="shared" si="38"/>
        <v>690</v>
      </c>
      <c r="AJ24" s="65">
        <f t="shared" si="38"/>
        <v>1034</v>
      </c>
      <c r="AK24" s="65">
        <f t="shared" si="38"/>
        <v>0</v>
      </c>
      <c r="AL24" s="65">
        <f t="shared" si="38"/>
        <v>0</v>
      </c>
      <c r="AM24" s="75"/>
      <c r="AR24" s="17">
        <v>1100</v>
      </c>
      <c r="AS24" s="65">
        <f t="shared" si="16"/>
        <v>542</v>
      </c>
      <c r="AT24" s="65">
        <f t="shared" si="17"/>
        <v>831</v>
      </c>
      <c r="AU24" s="65">
        <f t="shared" si="18"/>
        <v>851</v>
      </c>
      <c r="AV24" s="65">
        <f t="shared" si="19"/>
        <v>1324</v>
      </c>
      <c r="AW24" s="65">
        <f t="shared" si="20"/>
        <v>995</v>
      </c>
      <c r="AX24" s="65">
        <f t="shared" si="21"/>
        <v>1473</v>
      </c>
      <c r="AY24" s="65">
        <f t="shared" si="22"/>
        <v>1241</v>
      </c>
      <c r="AZ24" s="65">
        <f t="shared" si="23"/>
        <v>1881</v>
      </c>
      <c r="BA24" s="65">
        <f t="shared" si="24"/>
        <v>1533</v>
      </c>
      <c r="BB24" s="65">
        <f t="shared" si="25"/>
        <v>2300</v>
      </c>
      <c r="BC24" s="65">
        <f t="shared" si="26"/>
        <v>1344</v>
      </c>
      <c r="BD24" s="65">
        <f t="shared" si="27"/>
        <v>2060</v>
      </c>
      <c r="BE24" s="65">
        <f t="shared" si="28"/>
        <v>2149</v>
      </c>
      <c r="BF24" s="65">
        <f t="shared" si="29"/>
        <v>3150</v>
      </c>
      <c r="BG24" s="18">
        <v>1100</v>
      </c>
      <c r="BK24" s="17">
        <v>1100</v>
      </c>
      <c r="BL24" s="21">
        <f t="shared" si="2"/>
        <v>542</v>
      </c>
      <c r="BM24" s="57">
        <f t="shared" si="30"/>
        <v>831</v>
      </c>
      <c r="BN24" s="21">
        <f t="shared" si="3"/>
        <v>851</v>
      </c>
      <c r="BO24" s="57">
        <f t="shared" si="4"/>
        <v>1324</v>
      </c>
      <c r="BP24" s="19">
        <f t="shared" si="5"/>
        <v>995</v>
      </c>
      <c r="BQ24" s="61">
        <f t="shared" si="35"/>
        <v>1473</v>
      </c>
      <c r="BR24" s="21">
        <f t="shared" si="7"/>
        <v>1241</v>
      </c>
      <c r="BS24" s="57">
        <f t="shared" si="8"/>
        <v>1881</v>
      </c>
      <c r="BT24" s="19">
        <f t="shared" si="9"/>
        <v>1533</v>
      </c>
      <c r="BU24" s="39">
        <f t="shared" si="10"/>
        <v>2300</v>
      </c>
      <c r="BV24" s="21">
        <f t="shared" si="11"/>
        <v>1344</v>
      </c>
      <c r="BW24" s="61">
        <f t="shared" si="32"/>
        <v>2060</v>
      </c>
      <c r="BX24" s="21">
        <f t="shared" si="13"/>
        <v>2149</v>
      </c>
      <c r="BY24" s="57">
        <f t="shared" si="14"/>
        <v>3150</v>
      </c>
      <c r="BZ24" s="18">
        <v>1100</v>
      </c>
      <c r="CH24" s="17">
        <v>1100</v>
      </c>
      <c r="CI24" s="65">
        <v>542</v>
      </c>
      <c r="CJ24" s="65">
        <v>831</v>
      </c>
      <c r="CK24" s="65">
        <v>851</v>
      </c>
      <c r="CL24" s="65">
        <v>1324</v>
      </c>
      <c r="CM24" s="65">
        <v>995</v>
      </c>
      <c r="CN24" s="65">
        <v>1473</v>
      </c>
      <c r="CO24" s="65">
        <v>1241</v>
      </c>
      <c r="CP24" s="65">
        <v>1881</v>
      </c>
      <c r="CQ24" s="65">
        <v>1533</v>
      </c>
      <c r="CR24" s="65">
        <v>2300</v>
      </c>
      <c r="CS24" s="65">
        <v>1344</v>
      </c>
      <c r="CT24" s="65">
        <v>2060</v>
      </c>
      <c r="CU24" s="65">
        <v>2149</v>
      </c>
      <c r="CV24" s="65">
        <v>3150</v>
      </c>
      <c r="CW24" s="18">
        <v>1100</v>
      </c>
    </row>
    <row r="25" spans="1:101" ht="15.75" thickBot="1" x14ac:dyDescent="0.3">
      <c r="A25" s="17">
        <v>1200</v>
      </c>
      <c r="B25" s="21">
        <f>VLOOKUP($I$12,$W$49:$AL$52,3,0)</f>
        <v>588</v>
      </c>
      <c r="C25" s="61">
        <f>VLOOKUP($I$12,$W$49:$AL$52,4,0)</f>
        <v>896</v>
      </c>
      <c r="D25" s="21">
        <f>VLOOKUP($I$12,$W$49:$AL$52,5,0)</f>
        <v>924</v>
      </c>
      <c r="E25" s="57">
        <f>VLOOKUP($I$12,$W$49:$AL$52,6,0)</f>
        <v>1440</v>
      </c>
      <c r="F25" s="19">
        <f>VLOOKUP($I$12,$W$49:$AL$52,7,0)</f>
        <v>1082</v>
      </c>
      <c r="G25" s="61">
        <f>VLOOKUP($I$12,$W$49:$AL$52,8,0)</f>
        <v>1603</v>
      </c>
      <c r="H25" s="21">
        <f>VLOOKUP($I$12,$W$49:$AL$52,9,0)</f>
        <v>1350</v>
      </c>
      <c r="I25" s="57">
        <f>VLOOKUP($I$12,$W$49:$AL$52,10,0)</f>
        <v>2048</v>
      </c>
      <c r="J25" s="19">
        <f>VLOOKUP($I$12,$W$49:$AL$52,11,0)</f>
        <v>1667</v>
      </c>
      <c r="K25" s="61">
        <f>VLOOKUP($I$12,$W$49:$AL$52,12,0)</f>
        <v>2504</v>
      </c>
      <c r="L25" s="21">
        <f>VLOOKUP($I$12,$W$49:$AL$52,13,0)</f>
        <v>1458</v>
      </c>
      <c r="M25" s="57">
        <f>VLOOKUP($I$12,$W$49:$AL$52,14,0)</f>
        <v>2238</v>
      </c>
      <c r="N25" s="19">
        <f>VLOOKUP($I$12,$W$49:$AL$52,15,0)</f>
        <v>2336</v>
      </c>
      <c r="O25" s="57">
        <f>VLOOKUP($I$12,$W$49:$AL$52,16,0)</f>
        <v>3428</v>
      </c>
      <c r="P25" s="18">
        <v>1200</v>
      </c>
      <c r="W25">
        <v>1</v>
      </c>
      <c r="X25" s="77">
        <v>600</v>
      </c>
      <c r="Y25" s="65">
        <f>AS19</f>
        <v>309</v>
      </c>
      <c r="Z25" s="65">
        <f t="shared" ref="Z25:AL25" si="39">AT19</f>
        <v>504</v>
      </c>
      <c r="AA25" s="65">
        <f t="shared" si="39"/>
        <v>484</v>
      </c>
      <c r="AB25" s="65">
        <f t="shared" si="39"/>
        <v>744</v>
      </c>
      <c r="AC25" s="65">
        <f t="shared" si="39"/>
        <v>564</v>
      </c>
      <c r="AD25" s="65">
        <f t="shared" si="39"/>
        <v>826</v>
      </c>
      <c r="AE25" s="65">
        <f t="shared" si="39"/>
        <v>697</v>
      </c>
      <c r="AF25" s="65">
        <f t="shared" si="39"/>
        <v>1049</v>
      </c>
      <c r="AG25" s="65">
        <f t="shared" si="39"/>
        <v>857</v>
      </c>
      <c r="AH25" s="65">
        <f t="shared" si="39"/>
        <v>1279</v>
      </c>
      <c r="AI25" s="65">
        <f t="shared" si="39"/>
        <v>773</v>
      </c>
      <c r="AJ25" s="65">
        <f t="shared" si="39"/>
        <v>1169</v>
      </c>
      <c r="AK25" s="65">
        <f t="shared" si="39"/>
        <v>1214</v>
      </c>
      <c r="AL25" s="65">
        <f t="shared" si="39"/>
        <v>1764</v>
      </c>
      <c r="AM25" s="74">
        <v>600</v>
      </c>
      <c r="AR25" s="17">
        <v>1200</v>
      </c>
      <c r="AS25" s="65">
        <f t="shared" si="16"/>
        <v>588</v>
      </c>
      <c r="AT25" s="65">
        <f t="shared" si="17"/>
        <v>896</v>
      </c>
      <c r="AU25" s="65">
        <f t="shared" si="18"/>
        <v>924</v>
      </c>
      <c r="AV25" s="65">
        <f t="shared" si="19"/>
        <v>1440</v>
      </c>
      <c r="AW25" s="65">
        <f t="shared" si="20"/>
        <v>1082</v>
      </c>
      <c r="AX25" s="65">
        <f t="shared" si="21"/>
        <v>1603</v>
      </c>
      <c r="AY25" s="65">
        <f t="shared" si="22"/>
        <v>1350</v>
      </c>
      <c r="AZ25" s="65">
        <f t="shared" si="23"/>
        <v>2048</v>
      </c>
      <c r="BA25" s="65">
        <f t="shared" si="24"/>
        <v>1667</v>
      </c>
      <c r="BB25" s="65">
        <f t="shared" si="25"/>
        <v>2504</v>
      </c>
      <c r="BC25" s="65">
        <f t="shared" si="26"/>
        <v>1458</v>
      </c>
      <c r="BD25" s="65">
        <f t="shared" si="27"/>
        <v>2238</v>
      </c>
      <c r="BE25" s="65">
        <f t="shared" si="28"/>
        <v>2336</v>
      </c>
      <c r="BF25" s="65">
        <f t="shared" si="29"/>
        <v>3428</v>
      </c>
      <c r="BG25" s="18">
        <v>1200</v>
      </c>
      <c r="BK25" s="17">
        <v>1200</v>
      </c>
      <c r="BL25" s="21">
        <f t="shared" si="2"/>
        <v>588</v>
      </c>
      <c r="BM25" s="57">
        <f t="shared" si="30"/>
        <v>896</v>
      </c>
      <c r="BN25" s="21">
        <f t="shared" si="3"/>
        <v>924</v>
      </c>
      <c r="BO25" s="57">
        <f t="shared" si="4"/>
        <v>1440</v>
      </c>
      <c r="BP25" s="19">
        <f t="shared" si="5"/>
        <v>1082</v>
      </c>
      <c r="BQ25" s="61">
        <f t="shared" si="35"/>
        <v>1603</v>
      </c>
      <c r="BR25" s="21">
        <f t="shared" si="7"/>
        <v>1350</v>
      </c>
      <c r="BS25" s="57">
        <f t="shared" si="8"/>
        <v>2048</v>
      </c>
      <c r="BT25" s="19">
        <f t="shared" si="9"/>
        <v>1667</v>
      </c>
      <c r="BU25" s="39">
        <f t="shared" si="10"/>
        <v>2504</v>
      </c>
      <c r="BV25" s="21">
        <f t="shared" si="11"/>
        <v>1458</v>
      </c>
      <c r="BW25" s="61">
        <f t="shared" si="32"/>
        <v>2238</v>
      </c>
      <c r="BX25" s="21">
        <f t="shared" si="13"/>
        <v>2336</v>
      </c>
      <c r="BY25" s="57">
        <f t="shared" si="14"/>
        <v>3428</v>
      </c>
      <c r="BZ25" s="18">
        <v>1200</v>
      </c>
      <c r="CH25" s="17">
        <v>1200</v>
      </c>
      <c r="CI25" s="65">
        <v>588</v>
      </c>
      <c r="CJ25" s="65">
        <v>896</v>
      </c>
      <c r="CK25" s="65">
        <v>924</v>
      </c>
      <c r="CL25" s="65">
        <v>1440</v>
      </c>
      <c r="CM25" s="65">
        <v>1082</v>
      </c>
      <c r="CN25" s="65">
        <v>1603</v>
      </c>
      <c r="CO25" s="65">
        <v>1350</v>
      </c>
      <c r="CP25" s="65">
        <v>2048</v>
      </c>
      <c r="CQ25" s="65">
        <v>1667</v>
      </c>
      <c r="CR25" s="65">
        <v>2504</v>
      </c>
      <c r="CS25" s="65">
        <v>1458</v>
      </c>
      <c r="CT25" s="65">
        <v>2238</v>
      </c>
      <c r="CU25" s="65">
        <v>2336</v>
      </c>
      <c r="CV25" s="65">
        <v>3428</v>
      </c>
      <c r="CW25" s="18">
        <v>1200</v>
      </c>
    </row>
    <row r="26" spans="1:101" ht="15.75" thickBot="1" x14ac:dyDescent="0.3">
      <c r="A26" s="17">
        <v>1300</v>
      </c>
      <c r="B26" s="21">
        <f>VLOOKUP($I$12,$W$53:$AL$56,3,0)</f>
        <v>635</v>
      </c>
      <c r="C26" s="61">
        <f>VLOOKUP($I$12,$W$53:$AL$56,4,0)</f>
        <v>961</v>
      </c>
      <c r="D26" s="21">
        <f>VLOOKUP($I$12,$W$53:$AL$56,5,0)</f>
        <v>997</v>
      </c>
      <c r="E26" s="57">
        <f>VLOOKUP($I$12,$W$53:$AL$56,6,0)</f>
        <v>1556</v>
      </c>
      <c r="F26" s="19">
        <f>VLOOKUP($I$12,$W$53:$AL$56,7,0)</f>
        <v>1168</v>
      </c>
      <c r="G26" s="61">
        <f>VLOOKUP($I$12,$W$53:$AL$56,8,0)</f>
        <v>1732</v>
      </c>
      <c r="H26" s="21">
        <f>VLOOKUP($I$12,$W$53:$AL$56,9,0)</f>
        <v>1458</v>
      </c>
      <c r="I26" s="57">
        <f>VLOOKUP($I$12,$W$53:$AL$56,10,0)</f>
        <v>2214</v>
      </c>
      <c r="J26" s="19">
        <f>VLOOKUP($I$12,$W$53:$AL$56,11,0)</f>
        <v>1802</v>
      </c>
      <c r="K26" s="61">
        <f>VLOOKUP($I$12,$W$53:$AL$56,12,0)</f>
        <v>2708</v>
      </c>
      <c r="L26" s="21">
        <f>VLOOKUP($I$12,$W$53:$AL$56,13,0)</f>
        <v>1572</v>
      </c>
      <c r="M26" s="57">
        <f>VLOOKUP($I$12,$W$53:$AL$56,14,0)</f>
        <v>2416</v>
      </c>
      <c r="N26" s="19">
        <f>VLOOKUP($I$12,$W$53:$AL$56,15,0)</f>
        <v>2523</v>
      </c>
      <c r="O26" s="57">
        <f>VLOOKUP($I$12,$W$53:$AL$56,16,0)</f>
        <v>3705</v>
      </c>
      <c r="P26" s="18">
        <v>1300</v>
      </c>
      <c r="W26">
        <v>2</v>
      </c>
      <c r="Y26" s="65">
        <f>AS45</f>
        <v>309</v>
      </c>
      <c r="Z26" s="65">
        <f t="shared" ref="Z26:AL26" si="40">AT45</f>
        <v>504</v>
      </c>
      <c r="AA26" s="65">
        <f t="shared" si="40"/>
        <v>484</v>
      </c>
      <c r="AB26" s="65">
        <f t="shared" si="40"/>
        <v>744</v>
      </c>
      <c r="AC26" s="65">
        <f t="shared" si="40"/>
        <v>564</v>
      </c>
      <c r="AD26" s="65">
        <f t="shared" si="40"/>
        <v>826</v>
      </c>
      <c r="AE26" s="65">
        <f t="shared" si="40"/>
        <v>697</v>
      </c>
      <c r="AF26" s="65">
        <f t="shared" si="40"/>
        <v>1049</v>
      </c>
      <c r="AG26" s="65">
        <f t="shared" si="40"/>
        <v>857</v>
      </c>
      <c r="AH26" s="65">
        <f t="shared" si="40"/>
        <v>1279</v>
      </c>
      <c r="AI26" s="65">
        <f t="shared" si="40"/>
        <v>773</v>
      </c>
      <c r="AJ26" s="65">
        <f t="shared" si="40"/>
        <v>1169</v>
      </c>
      <c r="AK26" s="65">
        <f t="shared" si="40"/>
        <v>1214</v>
      </c>
      <c r="AL26" s="65">
        <f t="shared" si="40"/>
        <v>1764</v>
      </c>
      <c r="AR26" s="17">
        <v>1300</v>
      </c>
      <c r="AS26" s="65">
        <f t="shared" si="16"/>
        <v>635</v>
      </c>
      <c r="AT26" s="65">
        <f t="shared" si="17"/>
        <v>961</v>
      </c>
      <c r="AU26" s="65">
        <f t="shared" si="18"/>
        <v>997</v>
      </c>
      <c r="AV26" s="65">
        <f t="shared" si="19"/>
        <v>1556</v>
      </c>
      <c r="AW26" s="65">
        <f t="shared" si="20"/>
        <v>1168</v>
      </c>
      <c r="AX26" s="65">
        <f t="shared" si="21"/>
        <v>1732</v>
      </c>
      <c r="AY26" s="65">
        <f t="shared" si="22"/>
        <v>1458</v>
      </c>
      <c r="AZ26" s="65">
        <f t="shared" si="23"/>
        <v>2214</v>
      </c>
      <c r="BA26" s="65">
        <f t="shared" si="24"/>
        <v>1802</v>
      </c>
      <c r="BB26" s="65">
        <f t="shared" si="25"/>
        <v>2708</v>
      </c>
      <c r="BC26" s="65">
        <f t="shared" si="26"/>
        <v>1572</v>
      </c>
      <c r="BD26" s="65">
        <f t="shared" si="27"/>
        <v>2416</v>
      </c>
      <c r="BE26" s="65">
        <f t="shared" si="28"/>
        <v>2523</v>
      </c>
      <c r="BF26" s="65">
        <f t="shared" si="29"/>
        <v>3705</v>
      </c>
      <c r="BG26" s="18">
        <v>1300</v>
      </c>
      <c r="BK26" s="17">
        <v>1300</v>
      </c>
      <c r="BL26" s="21">
        <f t="shared" si="2"/>
        <v>635</v>
      </c>
      <c r="BM26" s="57">
        <f t="shared" si="30"/>
        <v>961</v>
      </c>
      <c r="BN26" s="21">
        <f t="shared" si="3"/>
        <v>997</v>
      </c>
      <c r="BO26" s="57">
        <f t="shared" si="4"/>
        <v>1556</v>
      </c>
      <c r="BP26" s="19">
        <f t="shared" si="5"/>
        <v>1168</v>
      </c>
      <c r="BQ26" s="61">
        <f t="shared" si="35"/>
        <v>1732</v>
      </c>
      <c r="BR26" s="21">
        <f t="shared" si="7"/>
        <v>1458</v>
      </c>
      <c r="BS26" s="57">
        <f t="shared" si="8"/>
        <v>2214</v>
      </c>
      <c r="BT26" s="19">
        <f t="shared" si="9"/>
        <v>1802</v>
      </c>
      <c r="BU26" s="39">
        <f t="shared" si="10"/>
        <v>2708</v>
      </c>
      <c r="BV26" s="21">
        <f t="shared" si="11"/>
        <v>1572</v>
      </c>
      <c r="BW26" s="61">
        <f t="shared" si="32"/>
        <v>2416</v>
      </c>
      <c r="BX26" s="21">
        <f t="shared" si="13"/>
        <v>2523</v>
      </c>
      <c r="BY26" s="57">
        <f t="shared" si="14"/>
        <v>3705</v>
      </c>
      <c r="BZ26" s="18">
        <v>1300</v>
      </c>
      <c r="CH26" s="17">
        <v>1300</v>
      </c>
      <c r="CI26" s="65">
        <v>635</v>
      </c>
      <c r="CJ26" s="65">
        <v>961</v>
      </c>
      <c r="CK26" s="65">
        <v>997</v>
      </c>
      <c r="CL26" s="65">
        <v>1556</v>
      </c>
      <c r="CM26" s="65">
        <v>1168</v>
      </c>
      <c r="CN26" s="65">
        <v>1732</v>
      </c>
      <c r="CO26" s="65">
        <v>1458</v>
      </c>
      <c r="CP26" s="65">
        <v>2214</v>
      </c>
      <c r="CQ26" s="65">
        <v>1802</v>
      </c>
      <c r="CR26" s="65">
        <v>2708</v>
      </c>
      <c r="CS26" s="65">
        <v>1572</v>
      </c>
      <c r="CT26" s="65">
        <v>2416</v>
      </c>
      <c r="CU26" s="65">
        <v>2523</v>
      </c>
      <c r="CV26" s="65">
        <v>3705</v>
      </c>
      <c r="CW26" s="18">
        <v>1300</v>
      </c>
    </row>
    <row r="27" spans="1:101" ht="15.75" thickBot="1" x14ac:dyDescent="0.3">
      <c r="A27" s="17">
        <v>1400</v>
      </c>
      <c r="B27" s="21">
        <f>VLOOKUP($I$12,$W$57:$AL$60,3,0)</f>
        <v>682</v>
      </c>
      <c r="C27" s="61">
        <f>VLOOKUP($I$12,$W$57:$AL$60,4,0)</f>
        <v>1027</v>
      </c>
      <c r="D27" s="21">
        <f>VLOOKUP($I$12,$W$57:$AL$60,5,0)</f>
        <v>1071</v>
      </c>
      <c r="E27" s="57">
        <f>VLOOKUP($I$12,$W$57:$AL$60,6,0)</f>
        <v>1672</v>
      </c>
      <c r="F27" s="19">
        <f>VLOOKUP($I$12,$W$57:$AL$60,7,0)</f>
        <v>1255</v>
      </c>
      <c r="G27" s="61">
        <f>VLOOKUP($I$12,$W$57:$AL$60,8,0)</f>
        <v>1861</v>
      </c>
      <c r="H27" s="21">
        <f>VLOOKUP($I$12,$W$57:$AL$60,9,0)</f>
        <v>1567</v>
      </c>
      <c r="I27" s="57">
        <f>VLOOKUP($I$12,$W$57:$AL$60,10,0)</f>
        <v>2381</v>
      </c>
      <c r="J27" s="19">
        <f>VLOOKUP($I$12,$W$57:$AL$60,11,0)</f>
        <v>1937</v>
      </c>
      <c r="K27" s="61">
        <f>VLOOKUP($I$12,$W$57:$AL$60,12,0)</f>
        <v>2912</v>
      </c>
      <c r="L27" s="21">
        <f>VLOOKUP($I$12,$W$57:$AL$60,13,0)</f>
        <v>1686</v>
      </c>
      <c r="M27" s="57">
        <f>VLOOKUP($I$12,$W$57:$AL$60,14,0)</f>
        <v>2594</v>
      </c>
      <c r="N27" s="19">
        <f>VLOOKUP($I$12,$W$57:$AL$60,15,0)</f>
        <v>2710</v>
      </c>
      <c r="O27" s="57">
        <f>VLOOKUP($I$12,$W$57:$AL$60,16,0)</f>
        <v>3982</v>
      </c>
      <c r="P27" s="18">
        <v>1400</v>
      </c>
      <c r="W27">
        <v>3</v>
      </c>
      <c r="Y27" s="65">
        <f>AS71</f>
        <v>309</v>
      </c>
      <c r="Z27" s="65">
        <f t="shared" ref="Z27:AL27" si="41">AT71</f>
        <v>504</v>
      </c>
      <c r="AA27" s="65">
        <f t="shared" si="41"/>
        <v>0</v>
      </c>
      <c r="AB27" s="65">
        <f t="shared" si="41"/>
        <v>0</v>
      </c>
      <c r="AC27" s="65">
        <f t="shared" si="41"/>
        <v>566</v>
      </c>
      <c r="AD27" s="65">
        <f t="shared" si="41"/>
        <v>841</v>
      </c>
      <c r="AE27" s="65">
        <f t="shared" si="41"/>
        <v>0</v>
      </c>
      <c r="AF27" s="65">
        <f t="shared" si="41"/>
        <v>0</v>
      </c>
      <c r="AG27" s="65">
        <f t="shared" si="41"/>
        <v>0</v>
      </c>
      <c r="AH27" s="65">
        <f t="shared" si="41"/>
        <v>0</v>
      </c>
      <c r="AI27" s="65">
        <f t="shared" si="41"/>
        <v>815</v>
      </c>
      <c r="AJ27" s="65">
        <f t="shared" si="41"/>
        <v>1229</v>
      </c>
      <c r="AK27" s="65">
        <f t="shared" si="41"/>
        <v>0</v>
      </c>
      <c r="AL27" s="65">
        <f t="shared" si="41"/>
        <v>0</v>
      </c>
      <c r="AR27" s="17">
        <v>1400</v>
      </c>
      <c r="AS27" s="65">
        <f t="shared" si="16"/>
        <v>682</v>
      </c>
      <c r="AT27" s="65">
        <f t="shared" si="17"/>
        <v>1027</v>
      </c>
      <c r="AU27" s="65">
        <f t="shared" si="18"/>
        <v>1071</v>
      </c>
      <c r="AV27" s="65">
        <f t="shared" si="19"/>
        <v>1672</v>
      </c>
      <c r="AW27" s="65">
        <f t="shared" si="20"/>
        <v>1255</v>
      </c>
      <c r="AX27" s="65">
        <f t="shared" si="21"/>
        <v>1861</v>
      </c>
      <c r="AY27" s="65">
        <f t="shared" si="22"/>
        <v>1567</v>
      </c>
      <c r="AZ27" s="65">
        <f t="shared" si="23"/>
        <v>2381</v>
      </c>
      <c r="BA27" s="65">
        <f t="shared" si="24"/>
        <v>1937</v>
      </c>
      <c r="BB27" s="65">
        <f t="shared" si="25"/>
        <v>2912</v>
      </c>
      <c r="BC27" s="65">
        <f t="shared" si="26"/>
        <v>1686</v>
      </c>
      <c r="BD27" s="65">
        <f t="shared" si="27"/>
        <v>2594</v>
      </c>
      <c r="BE27" s="65">
        <f t="shared" si="28"/>
        <v>2710</v>
      </c>
      <c r="BF27" s="65">
        <f t="shared" si="29"/>
        <v>3982</v>
      </c>
      <c r="BG27" s="18">
        <v>1400</v>
      </c>
      <c r="BK27" s="17">
        <v>1400</v>
      </c>
      <c r="BL27" s="21">
        <f t="shared" si="2"/>
        <v>682</v>
      </c>
      <c r="BM27" s="57">
        <f t="shared" si="30"/>
        <v>1027</v>
      </c>
      <c r="BN27" s="21">
        <f t="shared" si="3"/>
        <v>1071</v>
      </c>
      <c r="BO27" s="57">
        <f t="shared" si="4"/>
        <v>1672</v>
      </c>
      <c r="BP27" s="19">
        <f t="shared" si="5"/>
        <v>1255</v>
      </c>
      <c r="BQ27" s="61">
        <f t="shared" si="35"/>
        <v>1861</v>
      </c>
      <c r="BR27" s="21">
        <f t="shared" si="7"/>
        <v>1567</v>
      </c>
      <c r="BS27" s="57">
        <f t="shared" si="8"/>
        <v>2381</v>
      </c>
      <c r="BT27" s="19">
        <f t="shared" si="9"/>
        <v>1937</v>
      </c>
      <c r="BU27" s="39">
        <f t="shared" si="10"/>
        <v>2912</v>
      </c>
      <c r="BV27" s="21">
        <f t="shared" si="11"/>
        <v>1686</v>
      </c>
      <c r="BW27" s="61">
        <f t="shared" si="32"/>
        <v>2594</v>
      </c>
      <c r="BX27" s="21">
        <f t="shared" si="13"/>
        <v>2710</v>
      </c>
      <c r="BY27" s="57">
        <f t="shared" si="14"/>
        <v>3982</v>
      </c>
      <c r="BZ27" s="18">
        <v>1400</v>
      </c>
      <c r="CH27" s="17">
        <v>1400</v>
      </c>
      <c r="CI27" s="65">
        <v>682</v>
      </c>
      <c r="CJ27" s="65">
        <v>1027</v>
      </c>
      <c r="CK27" s="65">
        <v>1071</v>
      </c>
      <c r="CL27" s="65">
        <v>1672</v>
      </c>
      <c r="CM27" s="65">
        <v>1255</v>
      </c>
      <c r="CN27" s="65">
        <v>1861</v>
      </c>
      <c r="CO27" s="65">
        <v>1567</v>
      </c>
      <c r="CP27" s="65">
        <v>2381</v>
      </c>
      <c r="CQ27" s="65">
        <v>1937</v>
      </c>
      <c r="CR27" s="65">
        <v>2912</v>
      </c>
      <c r="CS27" s="65">
        <v>1686</v>
      </c>
      <c r="CT27" s="65">
        <v>2594</v>
      </c>
      <c r="CU27" s="65">
        <v>2710</v>
      </c>
      <c r="CV27" s="65">
        <v>3982</v>
      </c>
      <c r="CW27" s="18">
        <v>1400</v>
      </c>
    </row>
    <row r="28" spans="1:101" ht="15.75" thickBot="1" x14ac:dyDescent="0.3">
      <c r="A28" s="17">
        <v>1500</v>
      </c>
      <c r="B28" s="21">
        <f>VLOOKUP($I$12,$W$61:$AL$64,3,0)</f>
        <v>728</v>
      </c>
      <c r="C28" s="61">
        <f>VLOOKUP($I$12,$W$61:$AL$64,4,0)</f>
        <v>1092</v>
      </c>
      <c r="D28" s="21">
        <f>VLOOKUP($I$12,$W$61:$AL$64,5,0)</f>
        <v>1144</v>
      </c>
      <c r="E28" s="57">
        <f>VLOOKUP($I$12,$W$61:$AL$64,6,0)</f>
        <v>1788</v>
      </c>
      <c r="F28" s="19">
        <f>VLOOKUP($I$12,$W$61:$AL$64,7,0)</f>
        <v>1340</v>
      </c>
      <c r="G28" s="61">
        <f>VLOOKUP($I$12,$W$61:$AL$64,8,0)</f>
        <v>1992</v>
      </c>
      <c r="H28" s="21">
        <f>VLOOKUP($I$12,$W$61:$AL$64,9,0)</f>
        <v>1675</v>
      </c>
      <c r="I28" s="57">
        <f>VLOOKUP($I$12,$W$61:$AL$64,10,0)</f>
        <v>2547</v>
      </c>
      <c r="J28" s="19">
        <f>VLOOKUP($I$12,$W$61:$AL$64,11,0)</f>
        <v>2073</v>
      </c>
      <c r="K28" s="61">
        <f>VLOOKUP($I$12,$W$61:$AL$64,12,0)</f>
        <v>3116</v>
      </c>
      <c r="L28" s="21">
        <f>VLOOKUP($I$12,$W$61:$AL$64,13,0)</f>
        <v>1800</v>
      </c>
      <c r="M28" s="57">
        <f>VLOOKUP($I$12,$W$61:$AL$64,14,0)</f>
        <v>2772</v>
      </c>
      <c r="N28" s="19">
        <f>VLOOKUP($I$12,$W$61:$AL$64,15,0)</f>
        <v>2897</v>
      </c>
      <c r="O28" s="57">
        <f>VLOOKUP($I$12,$W$61:$AL$64,16,0)</f>
        <v>4260</v>
      </c>
      <c r="P28" s="18">
        <v>1500</v>
      </c>
      <c r="W28">
        <v>4</v>
      </c>
      <c r="Y28" s="65">
        <f>AS97</f>
        <v>309</v>
      </c>
      <c r="Z28" s="65">
        <f t="shared" ref="Z28:AL28" si="42">AT97</f>
        <v>504</v>
      </c>
      <c r="AA28" s="65">
        <f t="shared" si="42"/>
        <v>0</v>
      </c>
      <c r="AB28" s="65">
        <f t="shared" si="42"/>
        <v>0</v>
      </c>
      <c r="AC28" s="65">
        <f t="shared" si="42"/>
        <v>566</v>
      </c>
      <c r="AD28" s="65">
        <f t="shared" si="42"/>
        <v>841</v>
      </c>
      <c r="AE28" s="65">
        <f t="shared" si="42"/>
        <v>0</v>
      </c>
      <c r="AF28" s="65">
        <f t="shared" si="42"/>
        <v>0</v>
      </c>
      <c r="AG28" s="65">
        <f t="shared" si="42"/>
        <v>0</v>
      </c>
      <c r="AH28" s="65">
        <f t="shared" si="42"/>
        <v>0</v>
      </c>
      <c r="AI28" s="65">
        <f t="shared" si="42"/>
        <v>815</v>
      </c>
      <c r="AJ28" s="65">
        <f t="shared" si="42"/>
        <v>1229</v>
      </c>
      <c r="AK28" s="65">
        <f t="shared" si="42"/>
        <v>0</v>
      </c>
      <c r="AL28" s="65">
        <f t="shared" si="42"/>
        <v>0</v>
      </c>
      <c r="AR28" s="17">
        <v>1500</v>
      </c>
      <c r="AS28" s="65">
        <f t="shared" si="16"/>
        <v>728</v>
      </c>
      <c r="AT28" s="65">
        <f t="shared" si="17"/>
        <v>1092</v>
      </c>
      <c r="AU28" s="65">
        <f t="shared" si="18"/>
        <v>1144</v>
      </c>
      <c r="AV28" s="65">
        <f t="shared" si="19"/>
        <v>1788</v>
      </c>
      <c r="AW28" s="65">
        <f t="shared" si="20"/>
        <v>1340</v>
      </c>
      <c r="AX28" s="65">
        <f t="shared" si="21"/>
        <v>1992</v>
      </c>
      <c r="AY28" s="65">
        <f t="shared" si="22"/>
        <v>1675</v>
      </c>
      <c r="AZ28" s="65">
        <f t="shared" si="23"/>
        <v>2547</v>
      </c>
      <c r="BA28" s="65">
        <f t="shared" si="24"/>
        <v>2073</v>
      </c>
      <c r="BB28" s="65">
        <f t="shared" si="25"/>
        <v>3116</v>
      </c>
      <c r="BC28" s="65">
        <f t="shared" si="26"/>
        <v>1800</v>
      </c>
      <c r="BD28" s="65">
        <f t="shared" si="27"/>
        <v>2772</v>
      </c>
      <c r="BE28" s="65">
        <f t="shared" si="28"/>
        <v>2897</v>
      </c>
      <c r="BF28" s="65">
        <f t="shared" si="29"/>
        <v>4260</v>
      </c>
      <c r="BG28" s="18">
        <v>1500</v>
      </c>
      <c r="BK28" s="17">
        <v>1500</v>
      </c>
      <c r="BL28" s="21">
        <f t="shared" si="2"/>
        <v>728</v>
      </c>
      <c r="BM28" s="57">
        <f t="shared" si="30"/>
        <v>1092</v>
      </c>
      <c r="BN28" s="21">
        <f t="shared" si="3"/>
        <v>1144</v>
      </c>
      <c r="BO28" s="57">
        <f t="shared" si="4"/>
        <v>1788</v>
      </c>
      <c r="BP28" s="19">
        <f t="shared" si="5"/>
        <v>1340</v>
      </c>
      <c r="BQ28" s="61">
        <f t="shared" si="35"/>
        <v>1992</v>
      </c>
      <c r="BR28" s="21">
        <f t="shared" si="7"/>
        <v>1675</v>
      </c>
      <c r="BS28" s="57">
        <f t="shared" si="8"/>
        <v>2547</v>
      </c>
      <c r="BT28" s="19">
        <f t="shared" si="9"/>
        <v>2073</v>
      </c>
      <c r="BU28" s="39">
        <f t="shared" si="10"/>
        <v>3116</v>
      </c>
      <c r="BV28" s="21">
        <f t="shared" si="11"/>
        <v>1800</v>
      </c>
      <c r="BW28" s="61">
        <f t="shared" si="32"/>
        <v>2772</v>
      </c>
      <c r="BX28" s="21">
        <f t="shared" si="13"/>
        <v>2897</v>
      </c>
      <c r="BY28" s="57">
        <f t="shared" si="14"/>
        <v>4260</v>
      </c>
      <c r="BZ28" s="18">
        <v>1500</v>
      </c>
      <c r="CH28" s="17">
        <v>1500</v>
      </c>
      <c r="CI28" s="65">
        <v>728</v>
      </c>
      <c r="CJ28" s="65">
        <v>1092</v>
      </c>
      <c r="CK28" s="65">
        <v>1144</v>
      </c>
      <c r="CL28" s="65">
        <v>1788</v>
      </c>
      <c r="CM28" s="65">
        <v>1340</v>
      </c>
      <c r="CN28" s="65">
        <v>1992</v>
      </c>
      <c r="CO28" s="65">
        <v>1675</v>
      </c>
      <c r="CP28" s="65">
        <v>2547</v>
      </c>
      <c r="CQ28" s="65">
        <v>2073</v>
      </c>
      <c r="CR28" s="65">
        <v>3116</v>
      </c>
      <c r="CS28" s="65">
        <v>1800</v>
      </c>
      <c r="CT28" s="65">
        <v>2772</v>
      </c>
      <c r="CU28" s="65">
        <v>2897</v>
      </c>
      <c r="CV28" s="65">
        <v>4260</v>
      </c>
      <c r="CW28" s="18">
        <v>1500</v>
      </c>
    </row>
    <row r="29" spans="1:101" ht="15.75" thickBot="1" x14ac:dyDescent="0.3">
      <c r="A29" s="17">
        <v>1600</v>
      </c>
      <c r="B29" s="21">
        <f>VLOOKUP($I$12,$W$65:$AL$68,3,0)</f>
        <v>775</v>
      </c>
      <c r="C29" s="61">
        <f>VLOOKUP($I$12,$W$65:$AL$68,4,0)</f>
        <v>1157</v>
      </c>
      <c r="D29" s="21">
        <f>VLOOKUP($I$12,$W$65:$AL$68,5,0)</f>
        <v>1218</v>
      </c>
      <c r="E29" s="57">
        <f>VLOOKUP($I$12,$W$65:$AL$68,6,0)</f>
        <v>1905</v>
      </c>
      <c r="F29" s="19">
        <f>VLOOKUP($I$12,$W$65:$AL$68,7,0)</f>
        <v>1427</v>
      </c>
      <c r="G29" s="61">
        <f>VLOOKUP($I$12,$W$65:$AL$68,8,0)</f>
        <v>2121</v>
      </c>
      <c r="H29" s="21">
        <f>VLOOKUP($I$12,$W$65:$AL$68,9,0)</f>
        <v>1784</v>
      </c>
      <c r="I29" s="57">
        <f>VLOOKUP($I$12,$W$65:$AL$68,10,0)</f>
        <v>2713</v>
      </c>
      <c r="J29" s="19">
        <f>VLOOKUP($I$12,$W$65:$AL$68,11,0)</f>
        <v>2207</v>
      </c>
      <c r="K29" s="61">
        <f>VLOOKUP($I$12,$W$65:$AL$68,12,0)</f>
        <v>3320</v>
      </c>
      <c r="L29" s="21">
        <f>VLOOKUP($I$12,$W$65:$AL$68,13,0)</f>
        <v>1914</v>
      </c>
      <c r="M29" s="57">
        <f>VLOOKUP($I$12,$W$65:$AL$68,14,0)</f>
        <v>2950</v>
      </c>
      <c r="N29" s="19">
        <f>VLOOKUP($I$12,$W$65:$AL$68,15,0)</f>
        <v>3084</v>
      </c>
      <c r="O29" s="57">
        <f>VLOOKUP($I$12,$W$65:$AL$68,16,0)</f>
        <v>4537</v>
      </c>
      <c r="P29" s="18">
        <v>1600</v>
      </c>
      <c r="W29">
        <v>1</v>
      </c>
      <c r="X29" s="17">
        <v>700</v>
      </c>
      <c r="Y29" s="65">
        <f>AS20</f>
        <v>356</v>
      </c>
      <c r="Z29" s="65">
        <f t="shared" ref="Z29:AL29" si="43">AT20</f>
        <v>569</v>
      </c>
      <c r="AA29" s="65">
        <f t="shared" si="43"/>
        <v>558</v>
      </c>
      <c r="AB29" s="65">
        <f t="shared" si="43"/>
        <v>860</v>
      </c>
      <c r="AC29" s="65">
        <f t="shared" si="43"/>
        <v>649</v>
      </c>
      <c r="AD29" s="65">
        <f t="shared" si="43"/>
        <v>955</v>
      </c>
      <c r="AE29" s="65">
        <f t="shared" si="43"/>
        <v>806</v>
      </c>
      <c r="AF29" s="65">
        <f t="shared" si="43"/>
        <v>1216</v>
      </c>
      <c r="AG29" s="65">
        <f t="shared" si="43"/>
        <v>992</v>
      </c>
      <c r="AH29" s="65">
        <f t="shared" si="43"/>
        <v>1483</v>
      </c>
      <c r="AI29" s="65">
        <f t="shared" si="43"/>
        <v>887</v>
      </c>
      <c r="AJ29" s="65">
        <f t="shared" si="43"/>
        <v>1347</v>
      </c>
      <c r="AK29" s="65">
        <f t="shared" si="43"/>
        <v>1401</v>
      </c>
      <c r="AL29" s="65">
        <f t="shared" si="43"/>
        <v>2042</v>
      </c>
      <c r="AM29" s="18">
        <v>700</v>
      </c>
      <c r="AR29" s="17">
        <v>1600</v>
      </c>
      <c r="AS29" s="65">
        <f t="shared" si="16"/>
        <v>775</v>
      </c>
      <c r="AT29" s="65">
        <f t="shared" si="17"/>
        <v>1157</v>
      </c>
      <c r="AU29" s="65">
        <f t="shared" si="18"/>
        <v>1218</v>
      </c>
      <c r="AV29" s="65">
        <f t="shared" si="19"/>
        <v>1905</v>
      </c>
      <c r="AW29" s="65">
        <f t="shared" si="20"/>
        <v>1427</v>
      </c>
      <c r="AX29" s="65">
        <f t="shared" si="21"/>
        <v>2121</v>
      </c>
      <c r="AY29" s="65">
        <f t="shared" si="22"/>
        <v>1784</v>
      </c>
      <c r="AZ29" s="65">
        <f t="shared" si="23"/>
        <v>2713</v>
      </c>
      <c r="BA29" s="65">
        <f t="shared" si="24"/>
        <v>2207</v>
      </c>
      <c r="BB29" s="65">
        <f t="shared" si="25"/>
        <v>3320</v>
      </c>
      <c r="BC29" s="65">
        <f t="shared" si="26"/>
        <v>1914</v>
      </c>
      <c r="BD29" s="65">
        <f t="shared" si="27"/>
        <v>2950</v>
      </c>
      <c r="BE29" s="65">
        <f t="shared" si="28"/>
        <v>3084</v>
      </c>
      <c r="BF29" s="65">
        <f t="shared" si="29"/>
        <v>4537</v>
      </c>
      <c r="BG29" s="18">
        <v>1600</v>
      </c>
      <c r="BK29" s="17">
        <v>1600</v>
      </c>
      <c r="BL29" s="21">
        <f t="shared" si="2"/>
        <v>775</v>
      </c>
      <c r="BM29" s="57">
        <f t="shared" si="30"/>
        <v>1157</v>
      </c>
      <c r="BN29" s="21">
        <f t="shared" si="3"/>
        <v>1218</v>
      </c>
      <c r="BO29" s="57">
        <f t="shared" si="4"/>
        <v>1905</v>
      </c>
      <c r="BP29" s="19">
        <f t="shared" si="5"/>
        <v>1427</v>
      </c>
      <c r="BQ29" s="61">
        <f t="shared" si="35"/>
        <v>2121</v>
      </c>
      <c r="BR29" s="21">
        <f t="shared" si="7"/>
        <v>1784</v>
      </c>
      <c r="BS29" s="57">
        <f t="shared" si="8"/>
        <v>2713</v>
      </c>
      <c r="BT29" s="19">
        <f t="shared" si="9"/>
        <v>2207</v>
      </c>
      <c r="BU29" s="39">
        <f t="shared" si="10"/>
        <v>3320</v>
      </c>
      <c r="BV29" s="21">
        <f t="shared" si="11"/>
        <v>1914</v>
      </c>
      <c r="BW29" s="61">
        <f t="shared" si="32"/>
        <v>2950</v>
      </c>
      <c r="BX29" s="21">
        <f t="shared" si="13"/>
        <v>3084</v>
      </c>
      <c r="BY29" s="57">
        <f t="shared" si="14"/>
        <v>4537</v>
      </c>
      <c r="BZ29" s="18">
        <v>1600</v>
      </c>
      <c r="CH29" s="17">
        <v>1600</v>
      </c>
      <c r="CI29" s="65">
        <v>775</v>
      </c>
      <c r="CJ29" s="65">
        <v>1157</v>
      </c>
      <c r="CK29" s="65">
        <v>1218</v>
      </c>
      <c r="CL29" s="65">
        <v>1905</v>
      </c>
      <c r="CM29" s="65">
        <v>1427</v>
      </c>
      <c r="CN29" s="65">
        <v>2121</v>
      </c>
      <c r="CO29" s="65">
        <v>1784</v>
      </c>
      <c r="CP29" s="65">
        <v>2713</v>
      </c>
      <c r="CQ29" s="65">
        <v>2207</v>
      </c>
      <c r="CR29" s="65">
        <v>3320</v>
      </c>
      <c r="CS29" s="65">
        <v>1914</v>
      </c>
      <c r="CT29" s="65">
        <v>2950</v>
      </c>
      <c r="CU29" s="65">
        <v>3084</v>
      </c>
      <c r="CV29" s="65">
        <v>4537</v>
      </c>
      <c r="CW29" s="18">
        <v>1600</v>
      </c>
    </row>
    <row r="30" spans="1:101" ht="15.75" thickBot="1" x14ac:dyDescent="0.3">
      <c r="A30" s="17">
        <v>1700</v>
      </c>
      <c r="B30" s="21">
        <f>VLOOKUP($I$12,$W$69:$AL$72,3,0)</f>
        <v>822</v>
      </c>
      <c r="C30" s="61">
        <f>VLOOKUP($I$12,$W$69:$AL$72,4,0)</f>
        <v>1223</v>
      </c>
      <c r="D30" s="21">
        <f>VLOOKUP($I$12,$W$69:$AL$72,5,0)</f>
        <v>1291</v>
      </c>
      <c r="E30" s="57">
        <f>VLOOKUP($I$12,$W$69:$AL$72,6,0)</f>
        <v>2021</v>
      </c>
      <c r="F30" s="19">
        <f>VLOOKUP($I$12,$W$69:$AL$72,7,0)</f>
        <v>1513</v>
      </c>
      <c r="G30" s="61">
        <f>VLOOKUP($I$12,$W$69:$AL$72,8,0)</f>
        <v>2250</v>
      </c>
      <c r="H30" s="21">
        <f>VLOOKUP($I$12,$W$69:$AL$72,9,0)</f>
        <v>1892</v>
      </c>
      <c r="I30" s="57">
        <f>VLOOKUP($I$12,$W$69:$AL$72,10,0)</f>
        <v>2880</v>
      </c>
      <c r="J30" s="19">
        <f>VLOOKUP($I$12,$W$69:$AL$72,11,0)</f>
        <v>2342</v>
      </c>
      <c r="K30" s="61">
        <f>VLOOKUP($I$12,$W$69:$AL$72,12,0)</f>
        <v>3524</v>
      </c>
      <c r="L30" s="21">
        <f>VLOOKUP($I$12,$W$69:$AL$72,13,0)</f>
        <v>2029</v>
      </c>
      <c r="M30" s="57">
        <f>VLOOKUP($I$12,$W$69:$AL$72,14,0)</f>
        <v>3128</v>
      </c>
      <c r="N30" s="19">
        <f>VLOOKUP($I$12,$W$69:$AL$72,15,0)</f>
        <v>3270</v>
      </c>
      <c r="O30" s="57">
        <f>VLOOKUP($I$12,$W$69:$AL$72,16,0)</f>
        <v>4814</v>
      </c>
      <c r="P30" s="18">
        <v>1700</v>
      </c>
      <c r="W30">
        <v>2</v>
      </c>
      <c r="Y30" s="65">
        <f>AS46</f>
        <v>356</v>
      </c>
      <c r="Z30" s="65">
        <f t="shared" ref="Z30:AL30" si="44">AT46</f>
        <v>569</v>
      </c>
      <c r="AA30" s="65">
        <f t="shared" si="44"/>
        <v>558</v>
      </c>
      <c r="AB30" s="65">
        <f t="shared" si="44"/>
        <v>860</v>
      </c>
      <c r="AC30" s="65">
        <f t="shared" si="44"/>
        <v>649</v>
      </c>
      <c r="AD30" s="65">
        <f t="shared" si="44"/>
        <v>955</v>
      </c>
      <c r="AE30" s="65">
        <f t="shared" si="44"/>
        <v>806</v>
      </c>
      <c r="AF30" s="65">
        <f t="shared" si="44"/>
        <v>1216</v>
      </c>
      <c r="AG30" s="65">
        <f t="shared" si="44"/>
        <v>992</v>
      </c>
      <c r="AH30" s="65">
        <f t="shared" si="44"/>
        <v>1483</v>
      </c>
      <c r="AI30" s="65">
        <f t="shared" si="44"/>
        <v>887</v>
      </c>
      <c r="AJ30" s="65">
        <f t="shared" si="44"/>
        <v>1347</v>
      </c>
      <c r="AK30" s="65">
        <f t="shared" si="44"/>
        <v>1401</v>
      </c>
      <c r="AL30" s="65">
        <f t="shared" si="44"/>
        <v>2042</v>
      </c>
      <c r="AR30" s="17">
        <v>1700</v>
      </c>
      <c r="AS30" s="65">
        <f t="shared" si="16"/>
        <v>822</v>
      </c>
      <c r="AT30" s="65">
        <f t="shared" si="17"/>
        <v>1223</v>
      </c>
      <c r="AU30" s="65">
        <f t="shared" si="18"/>
        <v>1291</v>
      </c>
      <c r="AV30" s="65">
        <f t="shared" si="19"/>
        <v>2021</v>
      </c>
      <c r="AW30" s="65">
        <f t="shared" si="20"/>
        <v>1513</v>
      </c>
      <c r="AX30" s="65">
        <f t="shared" si="21"/>
        <v>2250</v>
      </c>
      <c r="AY30" s="65">
        <f t="shared" si="22"/>
        <v>1892</v>
      </c>
      <c r="AZ30" s="65">
        <f t="shared" si="23"/>
        <v>2880</v>
      </c>
      <c r="BA30" s="65">
        <f t="shared" si="24"/>
        <v>2342</v>
      </c>
      <c r="BB30" s="65">
        <f t="shared" si="25"/>
        <v>3524</v>
      </c>
      <c r="BC30" s="65">
        <f t="shared" si="26"/>
        <v>2029</v>
      </c>
      <c r="BD30" s="65">
        <f t="shared" si="27"/>
        <v>3128</v>
      </c>
      <c r="BE30" s="65">
        <f t="shared" si="28"/>
        <v>3270</v>
      </c>
      <c r="BF30" s="65">
        <f t="shared" si="29"/>
        <v>4814</v>
      </c>
      <c r="BG30" s="18">
        <v>1700</v>
      </c>
      <c r="BK30" s="17">
        <v>1700</v>
      </c>
      <c r="BL30" s="21">
        <f t="shared" si="2"/>
        <v>822</v>
      </c>
      <c r="BM30" s="57">
        <f t="shared" si="30"/>
        <v>1223</v>
      </c>
      <c r="BN30" s="21">
        <f t="shared" si="3"/>
        <v>1291</v>
      </c>
      <c r="BO30" s="57">
        <f t="shared" si="4"/>
        <v>2021</v>
      </c>
      <c r="BP30" s="19">
        <f t="shared" si="5"/>
        <v>1513</v>
      </c>
      <c r="BQ30" s="61">
        <f t="shared" si="35"/>
        <v>2250</v>
      </c>
      <c r="BR30" s="21">
        <f t="shared" si="7"/>
        <v>1892</v>
      </c>
      <c r="BS30" s="57">
        <f t="shared" si="8"/>
        <v>2880</v>
      </c>
      <c r="BT30" s="19">
        <f t="shared" si="9"/>
        <v>2342</v>
      </c>
      <c r="BU30" s="39">
        <f t="shared" si="10"/>
        <v>3524</v>
      </c>
      <c r="BV30" s="21">
        <f t="shared" si="11"/>
        <v>2029</v>
      </c>
      <c r="BW30" s="61">
        <f t="shared" si="32"/>
        <v>3128</v>
      </c>
      <c r="BX30" s="21">
        <f t="shared" si="13"/>
        <v>3270</v>
      </c>
      <c r="BY30" s="57">
        <f t="shared" si="14"/>
        <v>4814</v>
      </c>
      <c r="BZ30" s="18">
        <v>1700</v>
      </c>
      <c r="CH30" s="17">
        <v>1700</v>
      </c>
      <c r="CI30" s="65">
        <v>822</v>
      </c>
      <c r="CJ30" s="65">
        <v>1223</v>
      </c>
      <c r="CK30" s="65">
        <v>1291</v>
      </c>
      <c r="CL30" s="65">
        <v>2021</v>
      </c>
      <c r="CM30" s="65">
        <v>1513</v>
      </c>
      <c r="CN30" s="65">
        <v>2250</v>
      </c>
      <c r="CO30" s="65">
        <v>1892</v>
      </c>
      <c r="CP30" s="65">
        <v>2880</v>
      </c>
      <c r="CQ30" s="65">
        <v>2342</v>
      </c>
      <c r="CR30" s="65">
        <v>3524</v>
      </c>
      <c r="CS30" s="65">
        <v>2029</v>
      </c>
      <c r="CT30" s="65">
        <v>3128</v>
      </c>
      <c r="CU30" s="65">
        <v>3270</v>
      </c>
      <c r="CV30" s="65">
        <v>4814</v>
      </c>
      <c r="CW30" s="18">
        <v>1700</v>
      </c>
    </row>
    <row r="31" spans="1:101" ht="15.75" thickBot="1" x14ac:dyDescent="0.3">
      <c r="A31" s="17">
        <v>1800</v>
      </c>
      <c r="B31" s="21">
        <f>VLOOKUP($I$12,$W$73:$AL$76,3,0)</f>
        <v>868</v>
      </c>
      <c r="C31" s="61">
        <f>VLOOKUP($I$12,$W$73:$AL$76,4,0)</f>
        <v>1288</v>
      </c>
      <c r="D31" s="21">
        <f>VLOOKUP($I$12,$W$73:$AL$76,5,0)</f>
        <v>1364</v>
      </c>
      <c r="E31" s="57">
        <f>VLOOKUP($I$12,$W$73:$AL$76,6,0)</f>
        <v>2137</v>
      </c>
      <c r="F31" s="19">
        <f>VLOOKUP($I$12,$W$73:$AL$76,7,0)</f>
        <v>1600</v>
      </c>
      <c r="G31" s="61">
        <f>VLOOKUP($I$12,$W$73:$AL$76,8,0)</f>
        <v>2379</v>
      </c>
      <c r="H31" s="21">
        <f>VLOOKUP($I$12,$W$73:$AL$76,9,0)</f>
        <v>2002</v>
      </c>
      <c r="I31" s="57">
        <f>VLOOKUP($I$12,$W$73:$AL$76,10,0)</f>
        <v>3046</v>
      </c>
      <c r="J31" s="19">
        <f>VLOOKUP($I$12,$W$73:$AL$76,11,0)</f>
        <v>2478</v>
      </c>
      <c r="K31" s="61">
        <f>VLOOKUP($I$12,$W$73:$AL$76,12,0)</f>
        <v>3728</v>
      </c>
      <c r="L31" s="21">
        <f>VLOOKUP($I$12,$W$73:$AL$76,13,0)</f>
        <v>2142</v>
      </c>
      <c r="M31" s="57">
        <f>VLOOKUP($I$12,$W$73:$AL$76,14,0)</f>
        <v>3307</v>
      </c>
      <c r="N31" s="19">
        <f>VLOOKUP($I$12,$W$73:$AL$76,15,0)</f>
        <v>3457</v>
      </c>
      <c r="O31" s="57">
        <f>VLOOKUP($I$12,$W$73:$AL$76,16,0)</f>
        <v>5091</v>
      </c>
      <c r="P31" s="18">
        <v>1800</v>
      </c>
      <c r="W31">
        <v>3</v>
      </c>
      <c r="Y31" s="65">
        <f>AS72</f>
        <v>356</v>
      </c>
      <c r="Z31" s="65">
        <f t="shared" ref="Z31:AL31" si="45">AT72</f>
        <v>569</v>
      </c>
      <c r="AA31" s="65">
        <f t="shared" si="45"/>
        <v>0</v>
      </c>
      <c r="AB31" s="65">
        <f t="shared" si="45"/>
        <v>0</v>
      </c>
      <c r="AC31" s="65">
        <f t="shared" si="45"/>
        <v>656</v>
      </c>
      <c r="AD31" s="65">
        <f t="shared" si="45"/>
        <v>976</v>
      </c>
      <c r="AE31" s="65">
        <f t="shared" si="45"/>
        <v>0</v>
      </c>
      <c r="AF31" s="65">
        <f t="shared" si="45"/>
        <v>0</v>
      </c>
      <c r="AG31" s="65">
        <f t="shared" si="45"/>
        <v>0</v>
      </c>
      <c r="AH31" s="65">
        <f t="shared" si="45"/>
        <v>0</v>
      </c>
      <c r="AI31" s="65">
        <f t="shared" si="45"/>
        <v>940</v>
      </c>
      <c r="AJ31" s="65">
        <f t="shared" si="45"/>
        <v>1423</v>
      </c>
      <c r="AK31" s="65">
        <f t="shared" si="45"/>
        <v>0</v>
      </c>
      <c r="AL31" s="65">
        <f t="shared" si="45"/>
        <v>0</v>
      </c>
      <c r="AR31" s="17">
        <v>1800</v>
      </c>
      <c r="AS31" s="65">
        <f t="shared" si="16"/>
        <v>868</v>
      </c>
      <c r="AT31" s="65">
        <f t="shared" si="17"/>
        <v>1288</v>
      </c>
      <c r="AU31" s="65">
        <f t="shared" si="18"/>
        <v>1364</v>
      </c>
      <c r="AV31" s="65">
        <f t="shared" si="19"/>
        <v>2137</v>
      </c>
      <c r="AW31" s="65">
        <f t="shared" si="20"/>
        <v>1600</v>
      </c>
      <c r="AX31" s="65">
        <f t="shared" si="21"/>
        <v>2379</v>
      </c>
      <c r="AY31" s="65">
        <f t="shared" si="22"/>
        <v>2002</v>
      </c>
      <c r="AZ31" s="65">
        <f t="shared" si="23"/>
        <v>3046</v>
      </c>
      <c r="BA31" s="65">
        <f t="shared" si="24"/>
        <v>2478</v>
      </c>
      <c r="BB31" s="65">
        <f t="shared" si="25"/>
        <v>3728</v>
      </c>
      <c r="BC31" s="65">
        <f t="shared" si="26"/>
        <v>2142</v>
      </c>
      <c r="BD31" s="65">
        <f t="shared" si="27"/>
        <v>3307</v>
      </c>
      <c r="BE31" s="65">
        <f t="shared" si="28"/>
        <v>3457</v>
      </c>
      <c r="BF31" s="65">
        <f t="shared" si="29"/>
        <v>5091</v>
      </c>
      <c r="BG31" s="18">
        <v>1800</v>
      </c>
      <c r="BK31" s="17">
        <v>1800</v>
      </c>
      <c r="BL31" s="21">
        <f t="shared" si="2"/>
        <v>868</v>
      </c>
      <c r="BM31" s="57">
        <f t="shared" si="30"/>
        <v>1288</v>
      </c>
      <c r="BN31" s="21">
        <f t="shared" si="3"/>
        <v>1364</v>
      </c>
      <c r="BO31" s="57">
        <f t="shared" si="4"/>
        <v>2137</v>
      </c>
      <c r="BP31" s="19">
        <f t="shared" si="5"/>
        <v>1600</v>
      </c>
      <c r="BQ31" s="61">
        <f t="shared" si="35"/>
        <v>2379</v>
      </c>
      <c r="BR31" s="21">
        <f t="shared" si="7"/>
        <v>2002</v>
      </c>
      <c r="BS31" s="57">
        <f t="shared" si="8"/>
        <v>3046</v>
      </c>
      <c r="BT31" s="19">
        <f t="shared" si="9"/>
        <v>2478</v>
      </c>
      <c r="BU31" s="39">
        <f t="shared" si="10"/>
        <v>3728</v>
      </c>
      <c r="BV31" s="21">
        <f t="shared" si="11"/>
        <v>2142</v>
      </c>
      <c r="BW31" s="61">
        <f t="shared" si="32"/>
        <v>3307</v>
      </c>
      <c r="BX31" s="21">
        <f t="shared" si="13"/>
        <v>3457</v>
      </c>
      <c r="BY31" s="57">
        <f t="shared" si="14"/>
        <v>5091</v>
      </c>
      <c r="BZ31" s="18">
        <v>1800</v>
      </c>
      <c r="CH31" s="17">
        <v>1800</v>
      </c>
      <c r="CI31" s="65">
        <v>868</v>
      </c>
      <c r="CJ31" s="65">
        <v>1288</v>
      </c>
      <c r="CK31" s="65">
        <v>1364</v>
      </c>
      <c r="CL31" s="65">
        <v>2137</v>
      </c>
      <c r="CM31" s="65">
        <v>1600</v>
      </c>
      <c r="CN31" s="65">
        <v>2379</v>
      </c>
      <c r="CO31" s="65">
        <v>2002</v>
      </c>
      <c r="CP31" s="65">
        <v>3046</v>
      </c>
      <c r="CQ31" s="65">
        <v>2478</v>
      </c>
      <c r="CR31" s="65">
        <v>3728</v>
      </c>
      <c r="CS31" s="65">
        <v>2142</v>
      </c>
      <c r="CT31" s="65">
        <v>3307</v>
      </c>
      <c r="CU31" s="65">
        <v>3457</v>
      </c>
      <c r="CV31" s="65">
        <v>5091</v>
      </c>
      <c r="CW31" s="18">
        <v>1800</v>
      </c>
    </row>
    <row r="32" spans="1:101" ht="15.75" thickBot="1" x14ac:dyDescent="0.3">
      <c r="A32" s="17">
        <v>1900</v>
      </c>
      <c r="B32" s="21">
        <f>VLOOKUP($I$12,$W$77:$AL$80,3,0)</f>
        <v>914</v>
      </c>
      <c r="C32" s="61">
        <f>VLOOKUP($I$12,$W$77:$AL$80,4,0)</f>
        <v>1353</v>
      </c>
      <c r="D32" s="21">
        <f>VLOOKUP($I$12,$W$77:$AL$80,5,0)</f>
        <v>1437</v>
      </c>
      <c r="E32" s="57">
        <f>VLOOKUP($I$12,$W$77:$AL$80,6,0)</f>
        <v>2253</v>
      </c>
      <c r="F32" s="19">
        <f>VLOOKUP($I$12,$W$77:$AL$80,7,0)</f>
        <v>1686</v>
      </c>
      <c r="G32" s="61">
        <f>VLOOKUP($I$12,$W$77:$AL$80,8,0)</f>
        <v>2509</v>
      </c>
      <c r="H32" s="21">
        <f>VLOOKUP($I$12,$W$77:$AL$80,9,0)</f>
        <v>2111</v>
      </c>
      <c r="I32" s="57">
        <f>VLOOKUP($I$12,$W$77:$AL$80,10,0)</f>
        <v>3213</v>
      </c>
      <c r="J32" s="19">
        <f>VLOOKUP($I$12,$W$77:$AL$80,11,0)</f>
        <v>2613</v>
      </c>
      <c r="K32" s="61">
        <f>VLOOKUP($I$12,$W$77:$AL$80,12,0)</f>
        <v>3932</v>
      </c>
      <c r="L32" s="21">
        <f>VLOOKUP($I$12,$W$77:$AL$80,13,0)</f>
        <v>2256</v>
      </c>
      <c r="M32" s="57">
        <f>VLOOKUP($I$12,$W$77:$AL$80,14,0)</f>
        <v>3485</v>
      </c>
      <c r="N32" s="19">
        <f>VLOOKUP($I$12,$W$77:$AL$80,15,0)</f>
        <v>3644</v>
      </c>
      <c r="O32" s="57">
        <f>VLOOKUP($I$12,$W$77:$AL$80,16,0)</f>
        <v>5369</v>
      </c>
      <c r="P32" s="18">
        <v>1900</v>
      </c>
      <c r="W32">
        <v>4</v>
      </c>
      <c r="Y32" s="65">
        <f>AS98</f>
        <v>356</v>
      </c>
      <c r="Z32" s="65">
        <f t="shared" ref="Z32:AL32" si="46">AT98</f>
        <v>569</v>
      </c>
      <c r="AA32" s="65">
        <f t="shared" si="46"/>
        <v>0</v>
      </c>
      <c r="AB32" s="65">
        <f t="shared" si="46"/>
        <v>0</v>
      </c>
      <c r="AC32" s="65">
        <f t="shared" si="46"/>
        <v>656</v>
      </c>
      <c r="AD32" s="65">
        <f t="shared" si="46"/>
        <v>976</v>
      </c>
      <c r="AE32" s="65">
        <f t="shared" si="46"/>
        <v>0</v>
      </c>
      <c r="AF32" s="65">
        <f t="shared" si="46"/>
        <v>0</v>
      </c>
      <c r="AG32" s="65">
        <f t="shared" si="46"/>
        <v>0</v>
      </c>
      <c r="AH32" s="65">
        <f t="shared" si="46"/>
        <v>0</v>
      </c>
      <c r="AI32" s="65">
        <f t="shared" si="46"/>
        <v>940</v>
      </c>
      <c r="AJ32" s="65">
        <f t="shared" si="46"/>
        <v>1423</v>
      </c>
      <c r="AK32" s="65">
        <f t="shared" si="46"/>
        <v>0</v>
      </c>
      <c r="AL32" s="65">
        <f t="shared" si="46"/>
        <v>0</v>
      </c>
      <c r="AR32" s="17">
        <v>1900</v>
      </c>
      <c r="AS32" s="65">
        <f t="shared" si="16"/>
        <v>914</v>
      </c>
      <c r="AT32" s="65">
        <f t="shared" si="17"/>
        <v>1353</v>
      </c>
      <c r="AU32" s="65">
        <f t="shared" si="18"/>
        <v>1437</v>
      </c>
      <c r="AV32" s="65">
        <f t="shared" si="19"/>
        <v>2253</v>
      </c>
      <c r="AW32" s="65">
        <f t="shared" si="20"/>
        <v>1686</v>
      </c>
      <c r="AX32" s="65">
        <f t="shared" si="21"/>
        <v>2509</v>
      </c>
      <c r="AY32" s="65">
        <f t="shared" si="22"/>
        <v>2111</v>
      </c>
      <c r="AZ32" s="65">
        <f t="shared" si="23"/>
        <v>3213</v>
      </c>
      <c r="BA32" s="65">
        <f t="shared" si="24"/>
        <v>2613</v>
      </c>
      <c r="BB32" s="65">
        <f t="shared" si="25"/>
        <v>3932</v>
      </c>
      <c r="BC32" s="65">
        <f t="shared" si="26"/>
        <v>2256</v>
      </c>
      <c r="BD32" s="65">
        <f t="shared" si="27"/>
        <v>3485</v>
      </c>
      <c r="BE32" s="65">
        <f t="shared" si="28"/>
        <v>3644</v>
      </c>
      <c r="BF32" s="65">
        <f t="shared" si="29"/>
        <v>5369</v>
      </c>
      <c r="BG32" s="18">
        <v>1900</v>
      </c>
      <c r="BK32" s="17">
        <v>1900</v>
      </c>
      <c r="BL32" s="21">
        <f t="shared" si="2"/>
        <v>914</v>
      </c>
      <c r="BM32" s="57">
        <f t="shared" si="30"/>
        <v>1353</v>
      </c>
      <c r="BN32" s="21">
        <f t="shared" si="3"/>
        <v>1437</v>
      </c>
      <c r="BO32" s="57">
        <f t="shared" si="4"/>
        <v>2253</v>
      </c>
      <c r="BP32" s="19">
        <f t="shared" si="5"/>
        <v>1686</v>
      </c>
      <c r="BQ32" s="61">
        <f t="shared" si="35"/>
        <v>2509</v>
      </c>
      <c r="BR32" s="21">
        <f t="shared" si="7"/>
        <v>2111</v>
      </c>
      <c r="BS32" s="57">
        <f t="shared" si="8"/>
        <v>3213</v>
      </c>
      <c r="BT32" s="19">
        <f t="shared" si="9"/>
        <v>2613</v>
      </c>
      <c r="BU32" s="39">
        <f t="shared" si="10"/>
        <v>3932</v>
      </c>
      <c r="BV32" s="21">
        <f t="shared" si="11"/>
        <v>2256</v>
      </c>
      <c r="BW32" s="61">
        <f t="shared" si="32"/>
        <v>3485</v>
      </c>
      <c r="BX32" s="21">
        <f t="shared" si="13"/>
        <v>3644</v>
      </c>
      <c r="BY32" s="57">
        <f t="shared" si="14"/>
        <v>5369</v>
      </c>
      <c r="BZ32" s="18">
        <v>1900</v>
      </c>
      <c r="CH32" s="17">
        <v>1900</v>
      </c>
      <c r="CI32" s="65">
        <v>914</v>
      </c>
      <c r="CJ32" s="65">
        <v>1353</v>
      </c>
      <c r="CK32" s="65">
        <v>1437</v>
      </c>
      <c r="CL32" s="65">
        <v>2253</v>
      </c>
      <c r="CM32" s="65">
        <v>1686</v>
      </c>
      <c r="CN32" s="65">
        <v>2509</v>
      </c>
      <c r="CO32" s="65">
        <v>2111</v>
      </c>
      <c r="CP32" s="65">
        <v>3213</v>
      </c>
      <c r="CQ32" s="65">
        <v>2613</v>
      </c>
      <c r="CR32" s="65">
        <v>3932</v>
      </c>
      <c r="CS32" s="65">
        <v>2256</v>
      </c>
      <c r="CT32" s="65">
        <v>3485</v>
      </c>
      <c r="CU32" s="65">
        <v>3644</v>
      </c>
      <c r="CV32" s="65">
        <v>5369</v>
      </c>
      <c r="CW32" s="18">
        <v>1900</v>
      </c>
    </row>
    <row r="33" spans="1:101" ht="15.75" thickBot="1" x14ac:dyDescent="0.3">
      <c r="A33" s="17">
        <v>2000</v>
      </c>
      <c r="B33" s="21">
        <f>VLOOKUP($I$12,$W$81:$AL$84,3,0)</f>
        <v>962</v>
      </c>
      <c r="C33" s="61">
        <f>VLOOKUP($I$12,$W$81:$AL$84,4,0)</f>
        <v>1419</v>
      </c>
      <c r="D33" s="21">
        <f>VLOOKUP($I$12,$W$81:$AL$84,5,0)</f>
        <v>1511</v>
      </c>
      <c r="E33" s="57">
        <f>VLOOKUP($I$12,$W$81:$AL$84,6,0)</f>
        <v>2369</v>
      </c>
      <c r="F33" s="19">
        <f>VLOOKUP($I$12,$W$81:$AL$84,7,0)</f>
        <v>1773</v>
      </c>
      <c r="G33" s="61">
        <f>VLOOKUP($I$12,$W$81:$AL$84,8,0)</f>
        <v>2638</v>
      </c>
      <c r="H33" s="21">
        <f>VLOOKUP($I$12,$W$81:$AL$84,9,0)</f>
        <v>2219</v>
      </c>
      <c r="I33" s="57">
        <f>VLOOKUP($I$12,$W$81:$AL$84,10,0)</f>
        <v>3379</v>
      </c>
      <c r="J33" s="19">
        <f>VLOOKUP($I$12,$W$81:$AL$84,11,0)</f>
        <v>2747</v>
      </c>
      <c r="K33" s="61">
        <f>VLOOKUP($I$12,$W$81:$AL$84,12,0)</f>
        <v>4137</v>
      </c>
      <c r="L33" s="21">
        <f>VLOOKUP($I$12,$W$81:$AL$84,13,0)</f>
        <v>2371</v>
      </c>
      <c r="M33" s="57">
        <f>VLOOKUP($I$12,$W$81:$AL$84,14,0)</f>
        <v>3663</v>
      </c>
      <c r="N33" s="19">
        <f>VLOOKUP($I$12,$W$81:$AL$84,15,0)</f>
        <v>3831</v>
      </c>
      <c r="O33" s="57">
        <f>VLOOKUP($I$12,$W$81:$AL$84,16,0)</f>
        <v>5647</v>
      </c>
      <c r="P33" s="18">
        <v>2000</v>
      </c>
      <c r="W33">
        <v>1</v>
      </c>
      <c r="X33" s="17">
        <v>800</v>
      </c>
      <c r="Y33" s="65">
        <f>AS21</f>
        <v>402</v>
      </c>
      <c r="Z33" s="65">
        <f t="shared" ref="Z33:AL33" si="47">AT21</f>
        <v>635</v>
      </c>
      <c r="AA33" s="65">
        <f t="shared" si="47"/>
        <v>630</v>
      </c>
      <c r="AB33" s="65">
        <f t="shared" si="47"/>
        <v>976</v>
      </c>
      <c r="AC33" s="65">
        <f t="shared" si="47"/>
        <v>736</v>
      </c>
      <c r="AD33" s="65">
        <f t="shared" si="47"/>
        <v>1085</v>
      </c>
      <c r="AE33" s="65">
        <f t="shared" si="47"/>
        <v>914</v>
      </c>
      <c r="AF33" s="65">
        <f t="shared" si="47"/>
        <v>1382</v>
      </c>
      <c r="AG33" s="65">
        <f t="shared" si="47"/>
        <v>1127</v>
      </c>
      <c r="AH33" s="65">
        <f t="shared" si="47"/>
        <v>1687</v>
      </c>
      <c r="AI33" s="65">
        <f t="shared" si="47"/>
        <v>1002</v>
      </c>
      <c r="AJ33" s="65">
        <f t="shared" si="47"/>
        <v>1525</v>
      </c>
      <c r="AK33" s="65">
        <f t="shared" si="47"/>
        <v>1588</v>
      </c>
      <c r="AL33" s="65">
        <f t="shared" si="47"/>
        <v>2319</v>
      </c>
      <c r="AM33" s="18">
        <v>800</v>
      </c>
      <c r="AR33" s="17">
        <v>2000</v>
      </c>
      <c r="AS33" s="65">
        <f t="shared" si="16"/>
        <v>962</v>
      </c>
      <c r="AT33" s="65">
        <f t="shared" si="17"/>
        <v>1419</v>
      </c>
      <c r="AU33" s="65">
        <f t="shared" si="18"/>
        <v>1511</v>
      </c>
      <c r="AV33" s="65">
        <f t="shared" si="19"/>
        <v>2369</v>
      </c>
      <c r="AW33" s="65">
        <f t="shared" si="20"/>
        <v>1773</v>
      </c>
      <c r="AX33" s="65">
        <f t="shared" si="21"/>
        <v>2638</v>
      </c>
      <c r="AY33" s="65">
        <f t="shared" si="22"/>
        <v>2219</v>
      </c>
      <c r="AZ33" s="65">
        <f t="shared" si="23"/>
        <v>3379</v>
      </c>
      <c r="BA33" s="65">
        <f t="shared" si="24"/>
        <v>2747</v>
      </c>
      <c r="BB33" s="65">
        <f t="shared" si="25"/>
        <v>4137</v>
      </c>
      <c r="BC33" s="65">
        <f t="shared" si="26"/>
        <v>2371</v>
      </c>
      <c r="BD33" s="65">
        <f t="shared" si="27"/>
        <v>3663</v>
      </c>
      <c r="BE33" s="65">
        <f t="shared" si="28"/>
        <v>3831</v>
      </c>
      <c r="BF33" s="65">
        <f t="shared" si="29"/>
        <v>5647</v>
      </c>
      <c r="BG33" s="18">
        <v>2000</v>
      </c>
      <c r="BK33" s="17">
        <v>2000</v>
      </c>
      <c r="BL33" s="21">
        <f t="shared" si="2"/>
        <v>962</v>
      </c>
      <c r="BM33" s="57">
        <f t="shared" si="30"/>
        <v>1419</v>
      </c>
      <c r="BN33" s="21">
        <f t="shared" si="3"/>
        <v>1511</v>
      </c>
      <c r="BO33" s="57">
        <f t="shared" si="4"/>
        <v>2369</v>
      </c>
      <c r="BP33" s="19">
        <f t="shared" si="5"/>
        <v>1773</v>
      </c>
      <c r="BQ33" s="61">
        <f t="shared" si="35"/>
        <v>2638</v>
      </c>
      <c r="BR33" s="21">
        <f t="shared" si="7"/>
        <v>2219</v>
      </c>
      <c r="BS33" s="57">
        <f t="shared" si="8"/>
        <v>3379</v>
      </c>
      <c r="BT33" s="19">
        <f t="shared" si="9"/>
        <v>2747</v>
      </c>
      <c r="BU33" s="39">
        <f t="shared" si="10"/>
        <v>4137</v>
      </c>
      <c r="BV33" s="21">
        <f t="shared" si="11"/>
        <v>2371</v>
      </c>
      <c r="BW33" s="61">
        <f t="shared" si="32"/>
        <v>3663</v>
      </c>
      <c r="BX33" s="21">
        <f t="shared" si="13"/>
        <v>3831</v>
      </c>
      <c r="BY33" s="57">
        <f t="shared" si="14"/>
        <v>5647</v>
      </c>
      <c r="BZ33" s="18">
        <v>2000</v>
      </c>
      <c r="CH33" s="17">
        <v>2000</v>
      </c>
      <c r="CI33" s="65">
        <v>962</v>
      </c>
      <c r="CJ33" s="65">
        <v>1419</v>
      </c>
      <c r="CK33" s="65">
        <v>1511</v>
      </c>
      <c r="CL33" s="65">
        <v>2369</v>
      </c>
      <c r="CM33" s="65">
        <v>1773</v>
      </c>
      <c r="CN33" s="65">
        <v>2638</v>
      </c>
      <c r="CO33" s="65">
        <v>2219</v>
      </c>
      <c r="CP33" s="65">
        <v>3379</v>
      </c>
      <c r="CQ33" s="65">
        <v>2747</v>
      </c>
      <c r="CR33" s="65">
        <v>4137</v>
      </c>
      <c r="CS33" s="65">
        <v>2371</v>
      </c>
      <c r="CT33" s="65">
        <v>3663</v>
      </c>
      <c r="CU33" s="65">
        <v>3831</v>
      </c>
      <c r="CV33" s="65">
        <v>5647</v>
      </c>
      <c r="CW33" s="18">
        <v>2000</v>
      </c>
    </row>
    <row r="34" spans="1:101" ht="15.75" thickBot="1" x14ac:dyDescent="0.3">
      <c r="A34" s="17">
        <v>2200</v>
      </c>
      <c r="B34" s="21">
        <f>VLOOKUP($I$12,$W$85:$AL$88,3,0)</f>
        <v>1054</v>
      </c>
      <c r="C34" s="61">
        <f>VLOOKUP($I$12,$W$85:$AL$88,4,0)</f>
        <v>1549</v>
      </c>
      <c r="D34" s="21">
        <f>VLOOKUP($I$12,$W$85:$AL$88,5,0)</f>
        <v>1658</v>
      </c>
      <c r="E34" s="57">
        <f>VLOOKUP($I$12,$W$85:$AL$88,6,0)</f>
        <v>2601</v>
      </c>
      <c r="F34" s="19">
        <f>VLOOKUP($I$12,$W$85:$AL$88,7,0)</f>
        <v>1945</v>
      </c>
      <c r="G34" s="61">
        <f>VLOOKUP($I$12,$W$85:$AL$88,8,0)</f>
        <v>2897</v>
      </c>
      <c r="H34" s="21">
        <f>VLOOKUP($I$12,$W$85:$AL$88,9,0)</f>
        <v>2436</v>
      </c>
      <c r="I34" s="57">
        <f>VLOOKUP($I$12,$W$85:$AL$88,10,0)</f>
        <v>3712</v>
      </c>
      <c r="J34" s="19">
        <f>VLOOKUP($I$12,$W$85:$AL$88,11,0)</f>
        <v>3018</v>
      </c>
      <c r="K34" s="61">
        <f>VLOOKUP($I$12,$W$85:$AL$88,12,0)</f>
        <v>4545</v>
      </c>
      <c r="L34" s="21">
        <f>VLOOKUP($I$12,$W$85:$AL$88,13,0)</f>
        <v>2598</v>
      </c>
      <c r="M34" s="57">
        <f>VLOOKUP($I$12,$W$85:$AL$88,14,0)</f>
        <v>4019</v>
      </c>
      <c r="N34" s="19">
        <f>VLOOKUP($I$12,$W$85:$AL$88,15,0)</f>
        <v>4205</v>
      </c>
      <c r="O34" s="57">
        <f>VLOOKUP($I$12,$W$85:$AL$88,16,0)</f>
        <v>6201</v>
      </c>
      <c r="P34" s="18">
        <v>2200</v>
      </c>
      <c r="W34">
        <v>2</v>
      </c>
      <c r="Y34" s="65">
        <f>AS47</f>
        <v>402</v>
      </c>
      <c r="Z34" s="65">
        <f t="shared" ref="Z34:AL34" si="48">AT47</f>
        <v>635</v>
      </c>
      <c r="AA34" s="65">
        <f t="shared" si="48"/>
        <v>630</v>
      </c>
      <c r="AB34" s="65">
        <f t="shared" si="48"/>
        <v>976</v>
      </c>
      <c r="AC34" s="65">
        <f t="shared" si="48"/>
        <v>736</v>
      </c>
      <c r="AD34" s="65">
        <f t="shared" si="48"/>
        <v>1085</v>
      </c>
      <c r="AE34" s="65">
        <f t="shared" si="48"/>
        <v>914</v>
      </c>
      <c r="AF34" s="65">
        <f t="shared" si="48"/>
        <v>1382</v>
      </c>
      <c r="AG34" s="65">
        <f t="shared" si="48"/>
        <v>1127</v>
      </c>
      <c r="AH34" s="65">
        <f t="shared" si="48"/>
        <v>1687</v>
      </c>
      <c r="AI34" s="65">
        <f t="shared" si="48"/>
        <v>1002</v>
      </c>
      <c r="AJ34" s="65">
        <f t="shared" si="48"/>
        <v>1525</v>
      </c>
      <c r="AK34" s="65">
        <f t="shared" si="48"/>
        <v>1588</v>
      </c>
      <c r="AL34" s="65">
        <f t="shared" si="48"/>
        <v>2319</v>
      </c>
      <c r="AR34" s="17">
        <v>2200</v>
      </c>
      <c r="AS34" s="65">
        <f t="shared" si="16"/>
        <v>1054</v>
      </c>
      <c r="AT34" s="65">
        <f t="shared" si="17"/>
        <v>1549</v>
      </c>
      <c r="AU34" s="65">
        <f t="shared" si="18"/>
        <v>1658</v>
      </c>
      <c r="AV34" s="65">
        <f t="shared" si="19"/>
        <v>2601</v>
      </c>
      <c r="AW34" s="65">
        <f t="shared" si="20"/>
        <v>1945</v>
      </c>
      <c r="AX34" s="65">
        <f t="shared" si="21"/>
        <v>2897</v>
      </c>
      <c r="AY34" s="65">
        <f t="shared" si="22"/>
        <v>2436</v>
      </c>
      <c r="AZ34" s="65">
        <f t="shared" si="23"/>
        <v>3712</v>
      </c>
      <c r="BA34" s="65">
        <f t="shared" si="24"/>
        <v>3018</v>
      </c>
      <c r="BB34" s="65">
        <f t="shared" si="25"/>
        <v>4545</v>
      </c>
      <c r="BC34" s="65">
        <f t="shared" si="26"/>
        <v>2598</v>
      </c>
      <c r="BD34" s="65">
        <f t="shared" si="27"/>
        <v>4019</v>
      </c>
      <c r="BE34" s="65">
        <f t="shared" si="28"/>
        <v>4205</v>
      </c>
      <c r="BF34" s="65">
        <f t="shared" si="29"/>
        <v>6201</v>
      </c>
      <c r="BG34" s="18">
        <v>2200</v>
      </c>
      <c r="BK34" s="17">
        <v>2200</v>
      </c>
      <c r="BL34" s="21">
        <f t="shared" si="2"/>
        <v>1054</v>
      </c>
      <c r="BM34" s="57">
        <f t="shared" si="30"/>
        <v>1549</v>
      </c>
      <c r="BN34" s="21">
        <f t="shared" si="3"/>
        <v>1658</v>
      </c>
      <c r="BO34" s="57">
        <f t="shared" si="4"/>
        <v>2601</v>
      </c>
      <c r="BP34" s="19">
        <f t="shared" si="5"/>
        <v>1945</v>
      </c>
      <c r="BQ34" s="61">
        <f t="shared" si="35"/>
        <v>2897</v>
      </c>
      <c r="BR34" s="21">
        <f t="shared" si="7"/>
        <v>2436</v>
      </c>
      <c r="BS34" s="57">
        <f t="shared" si="8"/>
        <v>3712</v>
      </c>
      <c r="BT34" s="19">
        <f t="shared" si="9"/>
        <v>3018</v>
      </c>
      <c r="BU34" s="39">
        <f t="shared" si="10"/>
        <v>4545</v>
      </c>
      <c r="BV34" s="21">
        <f t="shared" si="11"/>
        <v>2598</v>
      </c>
      <c r="BW34" s="61">
        <f t="shared" si="32"/>
        <v>4019</v>
      </c>
      <c r="BX34" s="21">
        <f t="shared" si="13"/>
        <v>4205</v>
      </c>
      <c r="BY34" s="57">
        <f t="shared" si="14"/>
        <v>6201</v>
      </c>
      <c r="BZ34" s="18">
        <v>2200</v>
      </c>
      <c r="CH34" s="17">
        <v>2200</v>
      </c>
      <c r="CI34" s="65">
        <v>1054</v>
      </c>
      <c r="CJ34" s="65">
        <v>1549</v>
      </c>
      <c r="CK34" s="65">
        <v>1658</v>
      </c>
      <c r="CL34" s="65">
        <v>2601</v>
      </c>
      <c r="CM34" s="65">
        <v>1945</v>
      </c>
      <c r="CN34" s="65">
        <v>2897</v>
      </c>
      <c r="CO34" s="65">
        <v>2436</v>
      </c>
      <c r="CP34" s="65">
        <v>3712</v>
      </c>
      <c r="CQ34" s="65">
        <v>3018</v>
      </c>
      <c r="CR34" s="65">
        <v>4545</v>
      </c>
      <c r="CS34" s="65">
        <v>2598</v>
      </c>
      <c r="CT34" s="65">
        <v>4019</v>
      </c>
      <c r="CU34" s="65">
        <v>4205</v>
      </c>
      <c r="CV34" s="65">
        <v>6201</v>
      </c>
      <c r="CW34" s="18">
        <v>2200</v>
      </c>
    </row>
    <row r="35" spans="1:101" ht="15.75" thickBot="1" x14ac:dyDescent="0.3">
      <c r="A35" s="17">
        <v>2400</v>
      </c>
      <c r="B35" s="21">
        <f>VLOOKUP($I$12,$W$89:$AL$92,3,0)</f>
        <v>1147</v>
      </c>
      <c r="C35" s="61">
        <f>VLOOKUP($I$12,$W$89:$AL$92,4,0)</f>
        <v>1680</v>
      </c>
      <c r="D35" s="21">
        <f>VLOOKUP($I$12,$W$89:$AL$92,5,0)</f>
        <v>1804</v>
      </c>
      <c r="E35" s="57">
        <f>VLOOKUP($I$12,$W$89:$AL$92,6,0)</f>
        <v>2833</v>
      </c>
      <c r="F35" s="19">
        <f>VLOOKUP($I$12,$W$89:$AL$92,7,0)</f>
        <v>2118</v>
      </c>
      <c r="G35" s="61">
        <f>VLOOKUP($I$12,$W$89:$AL$92,8,0)</f>
        <v>3156</v>
      </c>
      <c r="H35" s="21">
        <f>VLOOKUP($I$12,$W$89:$AL$92,9,0)</f>
        <v>2653</v>
      </c>
      <c r="I35" s="57">
        <f>VLOOKUP($I$12,$W$89:$AL$92,10,0)</f>
        <v>4045</v>
      </c>
      <c r="J35" s="19">
        <f>VLOOKUP($I$12,$W$89:$AL$92,11,0)</f>
        <v>3287</v>
      </c>
      <c r="K35" s="61">
        <f>VLOOKUP($I$12,$W$89:$AL$92,12,0)</f>
        <v>4952</v>
      </c>
      <c r="L35" s="21">
        <f>VLOOKUP($I$12,$W$89:$AL$92,13,0)</f>
        <v>2827</v>
      </c>
      <c r="M35" s="57">
        <f>VLOOKUP($I$12,$W$89:$AL$92,14,0)</f>
        <v>4375</v>
      </c>
      <c r="N35" s="19">
        <f>VLOOKUP($I$12,$W$89:$AL$92,15,0)</f>
        <v>4579</v>
      </c>
      <c r="O35" s="57">
        <f>VLOOKUP($I$12,$W$89:$AL$92,16,0)</f>
        <v>6755</v>
      </c>
      <c r="P35" s="18">
        <v>2400</v>
      </c>
      <c r="W35">
        <v>3</v>
      </c>
      <c r="Y35" s="65">
        <f>AS73</f>
        <v>402</v>
      </c>
      <c r="Z35" s="65">
        <f t="shared" ref="Z35:AL35" si="49">AT73</f>
        <v>635</v>
      </c>
      <c r="AA35" s="65">
        <f t="shared" si="49"/>
        <v>0</v>
      </c>
      <c r="AB35" s="65">
        <f t="shared" si="49"/>
        <v>0</v>
      </c>
      <c r="AC35" s="65">
        <f t="shared" si="49"/>
        <v>744</v>
      </c>
      <c r="AD35" s="65">
        <f t="shared" si="49"/>
        <v>1111</v>
      </c>
      <c r="AE35" s="65">
        <f t="shared" si="49"/>
        <v>0</v>
      </c>
      <c r="AF35" s="65">
        <f t="shared" si="49"/>
        <v>0</v>
      </c>
      <c r="AG35" s="65">
        <f t="shared" si="49"/>
        <v>0</v>
      </c>
      <c r="AH35" s="65">
        <f t="shared" si="49"/>
        <v>0</v>
      </c>
      <c r="AI35" s="65">
        <f t="shared" si="49"/>
        <v>1066</v>
      </c>
      <c r="AJ35" s="65">
        <f t="shared" si="49"/>
        <v>1616</v>
      </c>
      <c r="AK35" s="65">
        <f t="shared" si="49"/>
        <v>0</v>
      </c>
      <c r="AL35" s="65">
        <f t="shared" si="49"/>
        <v>0</v>
      </c>
      <c r="AR35" s="17">
        <v>2400</v>
      </c>
      <c r="AS35" s="65">
        <f t="shared" si="16"/>
        <v>1147</v>
      </c>
      <c r="AT35" s="65">
        <f t="shared" si="17"/>
        <v>1680</v>
      </c>
      <c r="AU35" s="65">
        <f t="shared" si="18"/>
        <v>1804</v>
      </c>
      <c r="AV35" s="65">
        <f t="shared" si="19"/>
        <v>2833</v>
      </c>
      <c r="AW35" s="65">
        <f t="shared" si="20"/>
        <v>2118</v>
      </c>
      <c r="AX35" s="65">
        <f t="shared" si="21"/>
        <v>3156</v>
      </c>
      <c r="AY35" s="65">
        <f t="shared" si="22"/>
        <v>2653</v>
      </c>
      <c r="AZ35" s="65">
        <f t="shared" si="23"/>
        <v>4045</v>
      </c>
      <c r="BA35" s="65">
        <f t="shared" si="24"/>
        <v>3287</v>
      </c>
      <c r="BB35" s="65">
        <f t="shared" si="25"/>
        <v>4952</v>
      </c>
      <c r="BC35" s="65">
        <f t="shared" si="26"/>
        <v>2827</v>
      </c>
      <c r="BD35" s="65">
        <f t="shared" si="27"/>
        <v>4375</v>
      </c>
      <c r="BE35" s="65">
        <f t="shared" si="28"/>
        <v>4579</v>
      </c>
      <c r="BF35" s="65">
        <f t="shared" si="29"/>
        <v>6755</v>
      </c>
      <c r="BG35" s="18">
        <v>2400</v>
      </c>
      <c r="BK35" s="17">
        <v>2400</v>
      </c>
      <c r="BL35" s="21">
        <f t="shared" si="2"/>
        <v>1147</v>
      </c>
      <c r="BM35" s="57">
        <f t="shared" si="30"/>
        <v>1680</v>
      </c>
      <c r="BN35" s="21">
        <f t="shared" si="3"/>
        <v>1804</v>
      </c>
      <c r="BO35" s="57">
        <f t="shared" si="4"/>
        <v>2833</v>
      </c>
      <c r="BP35" s="19">
        <f t="shared" si="5"/>
        <v>2118</v>
      </c>
      <c r="BQ35" s="61">
        <f t="shared" si="35"/>
        <v>3156</v>
      </c>
      <c r="BR35" s="21">
        <f t="shared" si="7"/>
        <v>2653</v>
      </c>
      <c r="BS35" s="57">
        <f t="shared" si="8"/>
        <v>4045</v>
      </c>
      <c r="BT35" s="19">
        <f t="shared" si="9"/>
        <v>3287</v>
      </c>
      <c r="BU35" s="39">
        <f t="shared" si="10"/>
        <v>4952</v>
      </c>
      <c r="BV35" s="21">
        <f t="shared" si="11"/>
        <v>2827</v>
      </c>
      <c r="BW35" s="61">
        <f t="shared" si="32"/>
        <v>4375</v>
      </c>
      <c r="BX35" s="21">
        <f t="shared" si="13"/>
        <v>4579</v>
      </c>
      <c r="BY35" s="57">
        <f t="shared" si="14"/>
        <v>6755</v>
      </c>
      <c r="BZ35" s="18">
        <v>2400</v>
      </c>
      <c r="CH35" s="17">
        <v>2400</v>
      </c>
      <c r="CI35" s="65">
        <v>1147</v>
      </c>
      <c r="CJ35" s="65">
        <v>1680</v>
      </c>
      <c r="CK35" s="65">
        <v>1804</v>
      </c>
      <c r="CL35" s="65">
        <v>2833</v>
      </c>
      <c r="CM35" s="65">
        <v>2118</v>
      </c>
      <c r="CN35" s="65">
        <v>3156</v>
      </c>
      <c r="CO35" s="65">
        <v>2653</v>
      </c>
      <c r="CP35" s="65">
        <v>4045</v>
      </c>
      <c r="CQ35" s="65">
        <v>3287</v>
      </c>
      <c r="CR35" s="65">
        <v>4952</v>
      </c>
      <c r="CS35" s="65">
        <v>2827</v>
      </c>
      <c r="CT35" s="65">
        <v>4375</v>
      </c>
      <c r="CU35" s="65">
        <v>4579</v>
      </c>
      <c r="CV35" s="65">
        <v>6755</v>
      </c>
      <c r="CW35" s="18">
        <v>2400</v>
      </c>
    </row>
    <row r="36" spans="1:101" ht="15.75" thickBot="1" x14ac:dyDescent="0.3">
      <c r="A36" s="17">
        <v>2600</v>
      </c>
      <c r="B36" s="21">
        <f>VLOOKUP($I$12,$W$93:$AL$96,3,0)</f>
        <v>1240</v>
      </c>
      <c r="C36" s="61">
        <f>VLOOKUP($I$12,$W$93:$AL$96,4,0)</f>
        <v>1811</v>
      </c>
      <c r="D36" s="21">
        <f>VLOOKUP($I$12,$W$93:$AL$96,5,0)</f>
        <v>1951</v>
      </c>
      <c r="E36" s="57">
        <f>VLOOKUP($I$12,$W$93:$AL$96,6,0)</f>
        <v>3065</v>
      </c>
      <c r="F36" s="19">
        <f>VLOOKUP($I$12,$W$93:$AL$96,7,0)</f>
        <v>2291</v>
      </c>
      <c r="G36" s="61">
        <f>VLOOKUP($I$12,$W$93:$AL$96,8,0)</f>
        <v>3414</v>
      </c>
      <c r="H36" s="21">
        <f>VLOOKUP($I$12,$W$93:$AL$96,9,0)</f>
        <v>2870</v>
      </c>
      <c r="I36" s="57">
        <f>VLOOKUP($I$12,$W$93:$AL$96,10,0)</f>
        <v>4378</v>
      </c>
      <c r="J36" s="19">
        <f>VLOOKUP($I$12,$W$93:$AL$96,11,0)</f>
        <v>3558</v>
      </c>
      <c r="K36" s="61">
        <f>VLOOKUP($I$12,$W$93:$AL$96,12,0)</f>
        <v>5361</v>
      </c>
      <c r="L36" s="21">
        <f>VLOOKUP($I$12,$W$93:$AL$96,13,0)</f>
        <v>3055</v>
      </c>
      <c r="M36" s="57">
        <f>VLOOKUP($I$12,$W$93:$AL$96,14,0)</f>
        <v>4731</v>
      </c>
      <c r="N36" s="19">
        <f>VLOOKUP($I$12,$W$93:$AL$96,15,0)</f>
        <v>4953</v>
      </c>
      <c r="O36" s="57">
        <f>VLOOKUP($I$12,$W$93:$AL$96,16,0)</f>
        <v>7310</v>
      </c>
      <c r="P36" s="18">
        <v>2600</v>
      </c>
      <c r="W36">
        <v>4</v>
      </c>
      <c r="Y36" s="65">
        <f>AS99</f>
        <v>402</v>
      </c>
      <c r="Z36" s="65">
        <f t="shared" ref="Z36:AL36" si="50">AT99</f>
        <v>635</v>
      </c>
      <c r="AA36" s="65">
        <f t="shared" si="50"/>
        <v>0</v>
      </c>
      <c r="AB36" s="65">
        <f t="shared" si="50"/>
        <v>0</v>
      </c>
      <c r="AC36" s="65">
        <f t="shared" si="50"/>
        <v>744</v>
      </c>
      <c r="AD36" s="65">
        <f t="shared" si="50"/>
        <v>1111</v>
      </c>
      <c r="AE36" s="65">
        <f t="shared" si="50"/>
        <v>0</v>
      </c>
      <c r="AF36" s="65">
        <f t="shared" si="50"/>
        <v>0</v>
      </c>
      <c r="AG36" s="65">
        <f t="shared" si="50"/>
        <v>0</v>
      </c>
      <c r="AH36" s="65">
        <f t="shared" si="50"/>
        <v>0</v>
      </c>
      <c r="AI36" s="65">
        <f t="shared" si="50"/>
        <v>1066</v>
      </c>
      <c r="AJ36" s="65">
        <f t="shared" si="50"/>
        <v>1616</v>
      </c>
      <c r="AK36" s="65">
        <f t="shared" si="50"/>
        <v>0</v>
      </c>
      <c r="AL36" s="65">
        <f t="shared" si="50"/>
        <v>0</v>
      </c>
      <c r="AR36" s="17">
        <v>2600</v>
      </c>
      <c r="AS36" s="65">
        <f t="shared" si="16"/>
        <v>1240</v>
      </c>
      <c r="AT36" s="65">
        <f t="shared" si="17"/>
        <v>1811</v>
      </c>
      <c r="AU36" s="65">
        <f t="shared" si="18"/>
        <v>1951</v>
      </c>
      <c r="AV36" s="65">
        <f t="shared" si="19"/>
        <v>3065</v>
      </c>
      <c r="AW36" s="65">
        <f t="shared" si="20"/>
        <v>2291</v>
      </c>
      <c r="AX36" s="65">
        <f t="shared" si="21"/>
        <v>3414</v>
      </c>
      <c r="AY36" s="65">
        <f t="shared" si="22"/>
        <v>2870</v>
      </c>
      <c r="AZ36" s="65">
        <f t="shared" si="23"/>
        <v>4378</v>
      </c>
      <c r="BA36" s="65">
        <f t="shared" si="24"/>
        <v>3558</v>
      </c>
      <c r="BB36" s="65">
        <f t="shared" si="25"/>
        <v>5361</v>
      </c>
      <c r="BC36" s="65">
        <f t="shared" si="26"/>
        <v>3055</v>
      </c>
      <c r="BD36" s="65">
        <f t="shared" si="27"/>
        <v>4731</v>
      </c>
      <c r="BE36" s="65">
        <f t="shared" si="28"/>
        <v>4953</v>
      </c>
      <c r="BF36" s="65">
        <f t="shared" si="29"/>
        <v>7310</v>
      </c>
      <c r="BG36" s="18">
        <v>2600</v>
      </c>
      <c r="BK36" s="17">
        <v>2600</v>
      </c>
      <c r="BL36" s="21">
        <f t="shared" si="2"/>
        <v>1240</v>
      </c>
      <c r="BM36" s="57">
        <f t="shared" si="30"/>
        <v>1811</v>
      </c>
      <c r="BN36" s="21">
        <f t="shared" si="3"/>
        <v>1951</v>
      </c>
      <c r="BO36" s="57">
        <f t="shared" si="4"/>
        <v>3065</v>
      </c>
      <c r="BP36" s="19">
        <f t="shared" si="5"/>
        <v>2291</v>
      </c>
      <c r="BQ36" s="61">
        <f t="shared" si="35"/>
        <v>3414</v>
      </c>
      <c r="BR36" s="21">
        <f t="shared" si="7"/>
        <v>2870</v>
      </c>
      <c r="BS36" s="57">
        <f t="shared" si="8"/>
        <v>4378</v>
      </c>
      <c r="BT36" s="19">
        <f t="shared" si="9"/>
        <v>3558</v>
      </c>
      <c r="BU36" s="39">
        <f t="shared" si="10"/>
        <v>5361</v>
      </c>
      <c r="BV36" s="21">
        <f t="shared" si="11"/>
        <v>3055</v>
      </c>
      <c r="BW36" s="61">
        <f t="shared" si="32"/>
        <v>4731</v>
      </c>
      <c r="BX36" s="21">
        <f t="shared" si="13"/>
        <v>4953</v>
      </c>
      <c r="BY36" s="57">
        <f t="shared" si="14"/>
        <v>7310</v>
      </c>
      <c r="BZ36" s="18">
        <v>2600</v>
      </c>
      <c r="CH36" s="17">
        <v>2600</v>
      </c>
      <c r="CI36" s="65">
        <v>1240</v>
      </c>
      <c r="CJ36" s="65">
        <v>1811</v>
      </c>
      <c r="CK36" s="65">
        <v>1951</v>
      </c>
      <c r="CL36" s="65">
        <v>3065</v>
      </c>
      <c r="CM36" s="65">
        <v>2291</v>
      </c>
      <c r="CN36" s="65">
        <v>3414</v>
      </c>
      <c r="CO36" s="65">
        <v>2870</v>
      </c>
      <c r="CP36" s="65">
        <v>4378</v>
      </c>
      <c r="CQ36" s="65">
        <v>3558</v>
      </c>
      <c r="CR36" s="65">
        <v>5361</v>
      </c>
      <c r="CS36" s="65">
        <v>3055</v>
      </c>
      <c r="CT36" s="65">
        <v>4731</v>
      </c>
      <c r="CU36" s="65">
        <v>4953</v>
      </c>
      <c r="CV36" s="65">
        <v>7310</v>
      </c>
      <c r="CW36" s="18">
        <v>2600</v>
      </c>
    </row>
    <row r="37" spans="1:101" ht="15.75" thickBot="1" x14ac:dyDescent="0.3">
      <c r="A37" s="17">
        <v>2800</v>
      </c>
      <c r="B37" s="21">
        <f>VLOOKUP($I$12,$W$97:$AL$100,3,0)</f>
        <v>1333</v>
      </c>
      <c r="C37" s="61">
        <f>VLOOKUP($I$12,$W$97:$AL$100,4,0)</f>
        <v>1941</v>
      </c>
      <c r="D37" s="21">
        <f>VLOOKUP($I$12,$W$97:$AL$100,5,0)</f>
        <v>2097</v>
      </c>
      <c r="E37" s="57">
        <f>VLOOKUP($I$12,$W$97:$AL$100,6,0)</f>
        <v>3297</v>
      </c>
      <c r="F37" s="19">
        <f>VLOOKUP($I$12,$W$97:$AL$100,7,0)</f>
        <v>2464</v>
      </c>
      <c r="G37" s="61">
        <f>VLOOKUP($I$12,$W$97:$AL$100,8,0)</f>
        <v>3674</v>
      </c>
      <c r="H37" s="21">
        <f>VLOOKUP($I$12,$W$97:$AL$100,9,0)</f>
        <v>3089</v>
      </c>
      <c r="I37" s="57">
        <f>VLOOKUP($I$12,$W$97:$AL$100,10,0)</f>
        <v>4711</v>
      </c>
      <c r="J37" s="19">
        <f>VLOOKUP($I$12,$W$97:$AL$100,11,0)</f>
        <v>3828</v>
      </c>
      <c r="K37" s="61">
        <f>VLOOKUP($I$12,$W$97:$AL$100,12,0)</f>
        <v>5769</v>
      </c>
      <c r="L37" s="21">
        <f>VLOOKUP($I$12,$W$97:$AL$100,13,0)</f>
        <v>3283</v>
      </c>
      <c r="M37" s="57">
        <f>VLOOKUP($I$12,$W$97:$AL$100,14,0)</f>
        <v>5087</v>
      </c>
      <c r="N37" s="19">
        <f>VLOOKUP($I$12,$W$97:$AL$100,15,0)</f>
        <v>5326</v>
      </c>
      <c r="O37" s="57">
        <f>VLOOKUP($I$12,$W$97:$AL$100,16,0)</f>
        <v>7864</v>
      </c>
      <c r="P37" s="18">
        <v>2800</v>
      </c>
      <c r="W37">
        <v>1</v>
      </c>
      <c r="X37" s="17">
        <v>900</v>
      </c>
      <c r="Y37" s="65">
        <f>AS22</f>
        <v>448</v>
      </c>
      <c r="Z37" s="65">
        <f t="shared" ref="Z37:AL37" si="51">AT22</f>
        <v>700</v>
      </c>
      <c r="AA37" s="65">
        <f t="shared" si="51"/>
        <v>704</v>
      </c>
      <c r="AB37" s="65">
        <f t="shared" si="51"/>
        <v>1092</v>
      </c>
      <c r="AC37" s="65">
        <f t="shared" si="51"/>
        <v>822</v>
      </c>
      <c r="AD37" s="65">
        <f t="shared" si="51"/>
        <v>1215</v>
      </c>
      <c r="AE37" s="65">
        <f t="shared" si="51"/>
        <v>1024</v>
      </c>
      <c r="AF37" s="65">
        <f t="shared" si="51"/>
        <v>1548</v>
      </c>
      <c r="AG37" s="65">
        <f t="shared" si="51"/>
        <v>1262</v>
      </c>
      <c r="AH37" s="65">
        <f t="shared" si="51"/>
        <v>1891</v>
      </c>
      <c r="AI37" s="65">
        <f t="shared" si="51"/>
        <v>1116</v>
      </c>
      <c r="AJ37" s="65">
        <f t="shared" si="51"/>
        <v>1703</v>
      </c>
      <c r="AK37" s="65">
        <f t="shared" si="51"/>
        <v>1775</v>
      </c>
      <c r="AL37" s="65">
        <f t="shared" si="51"/>
        <v>2596</v>
      </c>
      <c r="AM37" s="18">
        <v>900</v>
      </c>
      <c r="AR37" s="17">
        <v>2800</v>
      </c>
      <c r="AS37" s="65">
        <f t="shared" si="16"/>
        <v>1333</v>
      </c>
      <c r="AT37" s="65">
        <f t="shared" si="17"/>
        <v>1941</v>
      </c>
      <c r="AU37" s="65">
        <f t="shared" si="18"/>
        <v>2097</v>
      </c>
      <c r="AV37" s="65">
        <f t="shared" si="19"/>
        <v>3297</v>
      </c>
      <c r="AW37" s="65">
        <f t="shared" si="20"/>
        <v>2464</v>
      </c>
      <c r="AX37" s="65">
        <f t="shared" si="21"/>
        <v>3674</v>
      </c>
      <c r="AY37" s="65">
        <f t="shared" si="22"/>
        <v>3089</v>
      </c>
      <c r="AZ37" s="65">
        <f t="shared" si="23"/>
        <v>4711</v>
      </c>
      <c r="BA37" s="65">
        <f t="shared" si="24"/>
        <v>3828</v>
      </c>
      <c r="BB37" s="65">
        <f t="shared" si="25"/>
        <v>5769</v>
      </c>
      <c r="BC37" s="65">
        <f t="shared" si="26"/>
        <v>3283</v>
      </c>
      <c r="BD37" s="65">
        <f t="shared" si="27"/>
        <v>5087</v>
      </c>
      <c r="BE37" s="65">
        <f t="shared" si="28"/>
        <v>5326</v>
      </c>
      <c r="BF37" s="65">
        <f t="shared" si="29"/>
        <v>7864</v>
      </c>
      <c r="BG37" s="18">
        <v>2800</v>
      </c>
      <c r="BK37" s="17">
        <v>2800</v>
      </c>
      <c r="BL37" s="21">
        <f t="shared" si="2"/>
        <v>1333</v>
      </c>
      <c r="BM37" s="57">
        <f t="shared" si="30"/>
        <v>1941</v>
      </c>
      <c r="BN37" s="21">
        <f t="shared" si="3"/>
        <v>2097</v>
      </c>
      <c r="BO37" s="57">
        <f t="shared" si="4"/>
        <v>3297</v>
      </c>
      <c r="BP37" s="19">
        <f t="shared" si="5"/>
        <v>2464</v>
      </c>
      <c r="BQ37" s="61">
        <f t="shared" si="35"/>
        <v>3674</v>
      </c>
      <c r="BR37" s="21">
        <f t="shared" si="7"/>
        <v>3089</v>
      </c>
      <c r="BS37" s="57">
        <f t="shared" si="8"/>
        <v>4711</v>
      </c>
      <c r="BT37" s="19">
        <f t="shared" si="9"/>
        <v>3828</v>
      </c>
      <c r="BU37" s="39">
        <f t="shared" si="10"/>
        <v>5769</v>
      </c>
      <c r="BV37" s="21">
        <f t="shared" si="11"/>
        <v>3283</v>
      </c>
      <c r="BW37" s="61">
        <f t="shared" si="32"/>
        <v>5087</v>
      </c>
      <c r="BX37" s="21">
        <f t="shared" si="13"/>
        <v>5326</v>
      </c>
      <c r="BY37" s="57">
        <f t="shared" si="14"/>
        <v>7864</v>
      </c>
      <c r="BZ37" s="18">
        <v>2800</v>
      </c>
      <c r="CH37" s="17">
        <v>2800</v>
      </c>
      <c r="CI37" s="65">
        <v>1333</v>
      </c>
      <c r="CJ37" s="65">
        <v>1941</v>
      </c>
      <c r="CK37" s="65">
        <v>2097</v>
      </c>
      <c r="CL37" s="65">
        <v>3297</v>
      </c>
      <c r="CM37" s="65">
        <v>2464</v>
      </c>
      <c r="CN37" s="65">
        <v>3674</v>
      </c>
      <c r="CO37" s="65">
        <v>3089</v>
      </c>
      <c r="CP37" s="65">
        <v>4711</v>
      </c>
      <c r="CQ37" s="65">
        <v>3828</v>
      </c>
      <c r="CR37" s="65">
        <v>5769</v>
      </c>
      <c r="CS37" s="65">
        <v>3283</v>
      </c>
      <c r="CT37" s="65">
        <v>5087</v>
      </c>
      <c r="CU37" s="65">
        <v>5326</v>
      </c>
      <c r="CV37" s="65">
        <v>7864</v>
      </c>
      <c r="CW37" s="18">
        <v>2800</v>
      </c>
    </row>
    <row r="38" spans="1:101" ht="15.75" thickBot="1" x14ac:dyDescent="0.3">
      <c r="A38" s="17">
        <v>3000</v>
      </c>
      <c r="B38" s="22">
        <f>VLOOKUP($I$12,$W$101:$AL$104,3,0)</f>
        <v>1428</v>
      </c>
      <c r="C38" s="62">
        <f>VLOOKUP($I$12,$W$101:$AL$104,4,0)</f>
        <v>2072</v>
      </c>
      <c r="D38" s="22">
        <f>VLOOKUP($I$12,$W$101:$AL$104,5,0)</f>
        <v>2244</v>
      </c>
      <c r="E38" s="58">
        <f>VLOOKUP($I$12,$W$101:$AL$104,6,0)</f>
        <v>3529</v>
      </c>
      <c r="F38" s="24">
        <f>VLOOKUP($I$12,$W$101:$AL$104,7,0)</f>
        <v>2636</v>
      </c>
      <c r="G38" s="62">
        <f>VLOOKUP($I$12,$W$101:$AL$104,8,0)</f>
        <v>3932</v>
      </c>
      <c r="H38" s="22">
        <f>VLOOKUP($I$12,$W$101:$AL$104,9,0)</f>
        <v>3306</v>
      </c>
      <c r="I38" s="58">
        <f>VLOOKUP($I$12,$W$101:$AL$104,10,0)</f>
        <v>5043</v>
      </c>
      <c r="J38" s="24">
        <f>VLOOKUP($I$12,$W$101:$AL$104,11,0)</f>
        <v>4098</v>
      </c>
      <c r="K38" s="62">
        <f>VLOOKUP($I$12,$W$101:$AL$104,12,0)</f>
        <v>6178</v>
      </c>
      <c r="L38" s="22">
        <f>VLOOKUP($I$12,$W$101:$AL$104,13,0)</f>
        <v>3511</v>
      </c>
      <c r="M38" s="58">
        <f>VLOOKUP($I$12,$W$101:$AL$104,14,0)</f>
        <v>5443</v>
      </c>
      <c r="N38" s="24">
        <f>VLOOKUP($I$12,$W$101:$AL$104,15,0)</f>
        <v>5700</v>
      </c>
      <c r="O38" s="58">
        <f>VLOOKUP($I$12,$W$101:$AL$104,16,0)</f>
        <v>8419</v>
      </c>
      <c r="P38" s="18">
        <v>3000</v>
      </c>
      <c r="W38">
        <v>2</v>
      </c>
      <c r="Y38" s="65">
        <f>AS48</f>
        <v>448</v>
      </c>
      <c r="Z38" s="65">
        <f t="shared" ref="Z38:AL38" si="52">AT48</f>
        <v>700</v>
      </c>
      <c r="AA38" s="65">
        <f t="shared" si="52"/>
        <v>704</v>
      </c>
      <c r="AB38" s="65">
        <f t="shared" si="52"/>
        <v>1092</v>
      </c>
      <c r="AC38" s="65">
        <f t="shared" si="52"/>
        <v>822</v>
      </c>
      <c r="AD38" s="65">
        <f t="shared" si="52"/>
        <v>1215</v>
      </c>
      <c r="AE38" s="65">
        <f t="shared" si="52"/>
        <v>1024</v>
      </c>
      <c r="AF38" s="65">
        <f t="shared" si="52"/>
        <v>1548</v>
      </c>
      <c r="AG38" s="65">
        <f t="shared" si="52"/>
        <v>1262</v>
      </c>
      <c r="AH38" s="65">
        <f t="shared" si="52"/>
        <v>1891</v>
      </c>
      <c r="AI38" s="65">
        <f t="shared" si="52"/>
        <v>1116</v>
      </c>
      <c r="AJ38" s="65">
        <f t="shared" si="52"/>
        <v>1703</v>
      </c>
      <c r="AK38" s="65">
        <f t="shared" si="52"/>
        <v>1775</v>
      </c>
      <c r="AL38" s="65">
        <f t="shared" si="52"/>
        <v>2596</v>
      </c>
      <c r="AR38" s="17">
        <v>3000</v>
      </c>
      <c r="AS38" s="65">
        <f t="shared" si="16"/>
        <v>1428</v>
      </c>
      <c r="AT38" s="65">
        <f t="shared" si="17"/>
        <v>2072</v>
      </c>
      <c r="AU38" s="65">
        <f t="shared" si="18"/>
        <v>2244</v>
      </c>
      <c r="AV38" s="65">
        <f t="shared" si="19"/>
        <v>3529</v>
      </c>
      <c r="AW38" s="65">
        <f t="shared" si="20"/>
        <v>2636</v>
      </c>
      <c r="AX38" s="65">
        <f t="shared" si="21"/>
        <v>3932</v>
      </c>
      <c r="AY38" s="65">
        <f t="shared" si="22"/>
        <v>3306</v>
      </c>
      <c r="AZ38" s="65">
        <f t="shared" si="23"/>
        <v>5043</v>
      </c>
      <c r="BA38" s="65">
        <f t="shared" si="24"/>
        <v>4098</v>
      </c>
      <c r="BB38" s="65">
        <f t="shared" si="25"/>
        <v>6178</v>
      </c>
      <c r="BC38" s="65">
        <f t="shared" si="26"/>
        <v>3511</v>
      </c>
      <c r="BD38" s="65">
        <f t="shared" si="27"/>
        <v>5443</v>
      </c>
      <c r="BE38" s="65">
        <f t="shared" si="28"/>
        <v>5700</v>
      </c>
      <c r="BF38" s="65">
        <f t="shared" si="29"/>
        <v>8419</v>
      </c>
      <c r="BG38" s="18">
        <v>3000</v>
      </c>
      <c r="BK38" s="17">
        <v>3000</v>
      </c>
      <c r="BL38" s="22">
        <f t="shared" si="2"/>
        <v>1428</v>
      </c>
      <c r="BM38" s="58">
        <f t="shared" si="30"/>
        <v>2072</v>
      </c>
      <c r="BN38" s="22">
        <f t="shared" si="3"/>
        <v>2244</v>
      </c>
      <c r="BO38" s="58">
        <f t="shared" si="4"/>
        <v>3529</v>
      </c>
      <c r="BP38" s="24">
        <f t="shared" si="5"/>
        <v>2636</v>
      </c>
      <c r="BQ38" s="62">
        <f t="shared" si="35"/>
        <v>3932</v>
      </c>
      <c r="BR38" s="22">
        <f t="shared" si="7"/>
        <v>3306</v>
      </c>
      <c r="BS38" s="58">
        <f t="shared" si="8"/>
        <v>5043</v>
      </c>
      <c r="BT38" s="24">
        <f t="shared" si="9"/>
        <v>4098</v>
      </c>
      <c r="BU38" s="40">
        <f t="shared" si="10"/>
        <v>6178</v>
      </c>
      <c r="BV38" s="22">
        <f t="shared" si="11"/>
        <v>3511</v>
      </c>
      <c r="BW38" s="62">
        <f t="shared" si="32"/>
        <v>5443</v>
      </c>
      <c r="BX38" s="22">
        <f t="shared" si="13"/>
        <v>5700</v>
      </c>
      <c r="BY38" s="58">
        <f t="shared" si="14"/>
        <v>8419</v>
      </c>
      <c r="BZ38" s="18">
        <v>3000</v>
      </c>
      <c r="CH38" s="17">
        <v>3000</v>
      </c>
      <c r="CI38" s="65">
        <v>1428</v>
      </c>
      <c r="CJ38" s="65">
        <v>2072</v>
      </c>
      <c r="CK38" s="65">
        <v>2244</v>
      </c>
      <c r="CL38" s="65">
        <v>3529</v>
      </c>
      <c r="CM38" s="65">
        <v>2636</v>
      </c>
      <c r="CN38" s="65">
        <v>3932</v>
      </c>
      <c r="CO38" s="65">
        <v>3306</v>
      </c>
      <c r="CP38" s="65">
        <v>5043</v>
      </c>
      <c r="CQ38" s="65">
        <v>4098</v>
      </c>
      <c r="CR38" s="65">
        <v>6178</v>
      </c>
      <c r="CS38" s="65">
        <v>3511</v>
      </c>
      <c r="CT38" s="65">
        <v>5443</v>
      </c>
      <c r="CU38" s="65">
        <v>5700</v>
      </c>
      <c r="CV38" s="65">
        <v>8419</v>
      </c>
      <c r="CW38" s="18">
        <v>3000</v>
      </c>
    </row>
    <row r="39" spans="1:10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  <c r="W39">
        <v>3</v>
      </c>
      <c r="Y39" s="65">
        <f>AS74</f>
        <v>448</v>
      </c>
      <c r="Z39" s="65">
        <f t="shared" ref="Z39:AL39" si="53">AT74</f>
        <v>700</v>
      </c>
      <c r="AA39" s="65">
        <f t="shared" si="53"/>
        <v>0</v>
      </c>
      <c r="AB39" s="65">
        <f t="shared" si="53"/>
        <v>0</v>
      </c>
      <c r="AC39" s="65">
        <f t="shared" si="53"/>
        <v>833</v>
      </c>
      <c r="AD39" s="65">
        <f t="shared" si="53"/>
        <v>1246</v>
      </c>
      <c r="AE39" s="65">
        <f t="shared" si="53"/>
        <v>0</v>
      </c>
      <c r="AF39" s="65">
        <f t="shared" si="53"/>
        <v>0</v>
      </c>
      <c r="AG39" s="65">
        <f t="shared" si="53"/>
        <v>0</v>
      </c>
      <c r="AH39" s="65">
        <f t="shared" si="53"/>
        <v>0</v>
      </c>
      <c r="AI39" s="65">
        <f t="shared" si="53"/>
        <v>1191</v>
      </c>
      <c r="AJ39" s="65">
        <f t="shared" si="53"/>
        <v>1811</v>
      </c>
      <c r="AK39" s="65">
        <f t="shared" si="53"/>
        <v>0</v>
      </c>
      <c r="AL39" s="65">
        <f t="shared" si="53"/>
        <v>0</v>
      </c>
    </row>
    <row r="40" spans="1:101" ht="15.75" thickBot="1" x14ac:dyDescent="0.3">
      <c r="W40">
        <v>4</v>
      </c>
      <c r="Y40" s="65">
        <f>AS100</f>
        <v>448</v>
      </c>
      <c r="Z40" s="65">
        <f t="shared" ref="Z40:AL40" si="54">AT100</f>
        <v>700</v>
      </c>
      <c r="AA40" s="65">
        <f t="shared" si="54"/>
        <v>0</v>
      </c>
      <c r="AB40" s="65">
        <f t="shared" si="54"/>
        <v>0</v>
      </c>
      <c r="AC40" s="65">
        <f t="shared" si="54"/>
        <v>833</v>
      </c>
      <c r="AD40" s="65">
        <f t="shared" si="54"/>
        <v>1246</v>
      </c>
      <c r="AE40" s="65">
        <f t="shared" si="54"/>
        <v>0</v>
      </c>
      <c r="AF40" s="65">
        <f t="shared" si="54"/>
        <v>0</v>
      </c>
      <c r="AG40" s="65">
        <f t="shared" si="54"/>
        <v>0</v>
      </c>
      <c r="AH40" s="65">
        <f t="shared" si="54"/>
        <v>0</v>
      </c>
      <c r="AI40" s="65">
        <f t="shared" si="54"/>
        <v>1191</v>
      </c>
      <c r="AJ40" s="65">
        <f t="shared" si="54"/>
        <v>1811</v>
      </c>
      <c r="AK40" s="65">
        <f t="shared" si="54"/>
        <v>0</v>
      </c>
      <c r="AL40" s="65">
        <f t="shared" si="54"/>
        <v>0</v>
      </c>
      <c r="AU40" s="124" t="s">
        <v>33</v>
      </c>
      <c r="AV40" s="124"/>
      <c r="AW40" s="124"/>
      <c r="AX40" s="124"/>
      <c r="AY40" s="124"/>
      <c r="AZ40" s="124"/>
      <c r="BA40" s="124"/>
      <c r="BB40" s="124"/>
      <c r="BC40" s="124"/>
    </row>
    <row r="41" spans="1:101" ht="15.75" thickBot="1" x14ac:dyDescent="0.3">
      <c r="W41">
        <v>1</v>
      </c>
      <c r="X41" s="17">
        <v>1000</v>
      </c>
      <c r="Y41" s="65">
        <f>AS23</f>
        <v>495</v>
      </c>
      <c r="Z41" s="65">
        <f t="shared" ref="Z41:AL41" si="55">AT23</f>
        <v>765</v>
      </c>
      <c r="AA41" s="65">
        <f t="shared" si="55"/>
        <v>777</v>
      </c>
      <c r="AB41" s="65">
        <f t="shared" si="55"/>
        <v>1208</v>
      </c>
      <c r="AC41" s="65">
        <f t="shared" si="55"/>
        <v>909</v>
      </c>
      <c r="AD41" s="65">
        <f t="shared" si="55"/>
        <v>1344</v>
      </c>
      <c r="AE41" s="65">
        <f t="shared" si="55"/>
        <v>1133</v>
      </c>
      <c r="AF41" s="65">
        <f t="shared" si="55"/>
        <v>1715</v>
      </c>
      <c r="AG41" s="65">
        <f t="shared" si="55"/>
        <v>1397</v>
      </c>
      <c r="AH41" s="65">
        <f t="shared" si="55"/>
        <v>2096</v>
      </c>
      <c r="AI41" s="65">
        <f t="shared" si="55"/>
        <v>1229</v>
      </c>
      <c r="AJ41" s="65">
        <f t="shared" si="55"/>
        <v>1882</v>
      </c>
      <c r="AK41" s="65">
        <f t="shared" si="55"/>
        <v>1962</v>
      </c>
      <c r="AL41" s="65">
        <f t="shared" si="55"/>
        <v>2874</v>
      </c>
      <c r="AM41" s="18">
        <v>1000</v>
      </c>
      <c r="AR41" s="31"/>
      <c r="AS41" s="51" t="s">
        <v>14</v>
      </c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118" t="s">
        <v>13</v>
      </c>
    </row>
    <row r="42" spans="1:101" ht="15.75" thickBot="1" x14ac:dyDescent="0.3">
      <c r="W42">
        <v>2</v>
      </c>
      <c r="Y42" s="65">
        <f>AS49</f>
        <v>495</v>
      </c>
      <c r="Z42" s="65">
        <f t="shared" ref="Z42:AL42" si="56">AT49</f>
        <v>765</v>
      </c>
      <c r="AA42" s="65">
        <f t="shared" si="56"/>
        <v>777</v>
      </c>
      <c r="AB42" s="65">
        <f t="shared" si="56"/>
        <v>1208</v>
      </c>
      <c r="AC42" s="65">
        <f t="shared" si="56"/>
        <v>909</v>
      </c>
      <c r="AD42" s="65">
        <f t="shared" si="56"/>
        <v>1344</v>
      </c>
      <c r="AE42" s="65">
        <f t="shared" si="56"/>
        <v>1133</v>
      </c>
      <c r="AF42" s="65">
        <f t="shared" si="56"/>
        <v>1715</v>
      </c>
      <c r="AG42" s="65">
        <f t="shared" si="56"/>
        <v>1397</v>
      </c>
      <c r="AH42" s="65">
        <f t="shared" si="56"/>
        <v>2096</v>
      </c>
      <c r="AI42" s="65">
        <f t="shared" si="56"/>
        <v>1229</v>
      </c>
      <c r="AJ42" s="65">
        <f t="shared" si="56"/>
        <v>1882</v>
      </c>
      <c r="AK42" s="65">
        <f t="shared" si="56"/>
        <v>1962</v>
      </c>
      <c r="AL42" s="65">
        <f t="shared" si="56"/>
        <v>2874</v>
      </c>
      <c r="AR42" s="32"/>
      <c r="AS42" s="63">
        <v>300</v>
      </c>
      <c r="AT42" s="64">
        <v>500</v>
      </c>
      <c r="AU42" s="63">
        <v>300</v>
      </c>
      <c r="AV42" s="64">
        <v>500</v>
      </c>
      <c r="AW42" s="63">
        <v>300</v>
      </c>
      <c r="AX42" s="64">
        <v>500</v>
      </c>
      <c r="AY42" s="63">
        <v>300</v>
      </c>
      <c r="AZ42" s="64">
        <v>500</v>
      </c>
      <c r="BA42" s="63">
        <v>300</v>
      </c>
      <c r="BB42" s="64">
        <v>500</v>
      </c>
      <c r="BC42" s="63">
        <v>300</v>
      </c>
      <c r="BD42" s="64">
        <v>500</v>
      </c>
      <c r="BE42" s="63">
        <v>300</v>
      </c>
      <c r="BF42" s="64">
        <v>500</v>
      </c>
      <c r="BG42" s="118"/>
    </row>
    <row r="43" spans="1:101" ht="15.75" thickBot="1" x14ac:dyDescent="0.3">
      <c r="W43">
        <v>3</v>
      </c>
      <c r="Y43" s="65">
        <f>AS75</f>
        <v>495</v>
      </c>
      <c r="Z43" s="65">
        <f t="shared" ref="Z43:AL43" si="57">AT75</f>
        <v>765</v>
      </c>
      <c r="AA43" s="65">
        <f t="shared" si="57"/>
        <v>0</v>
      </c>
      <c r="AB43" s="65">
        <f t="shared" si="57"/>
        <v>0</v>
      </c>
      <c r="AC43" s="65">
        <f t="shared" si="57"/>
        <v>922</v>
      </c>
      <c r="AD43" s="65">
        <f t="shared" si="57"/>
        <v>1381</v>
      </c>
      <c r="AE43" s="65">
        <f t="shared" si="57"/>
        <v>0</v>
      </c>
      <c r="AF43" s="65">
        <f t="shared" si="57"/>
        <v>0</v>
      </c>
      <c r="AG43" s="65">
        <f t="shared" si="57"/>
        <v>0</v>
      </c>
      <c r="AH43" s="65">
        <f t="shared" si="57"/>
        <v>0</v>
      </c>
      <c r="AI43" s="65">
        <f t="shared" si="57"/>
        <v>1316</v>
      </c>
      <c r="AJ43" s="65">
        <f t="shared" si="57"/>
        <v>2005</v>
      </c>
      <c r="AK43" s="65">
        <f t="shared" si="57"/>
        <v>0</v>
      </c>
      <c r="AL43" s="65">
        <f t="shared" si="57"/>
        <v>0</v>
      </c>
      <c r="AR43" s="17">
        <v>400</v>
      </c>
      <c r="AS43" s="65">
        <f>BL17</f>
        <v>216</v>
      </c>
      <c r="AT43" s="65">
        <f t="shared" ref="AT43:BF43" si="58">BM17</f>
        <v>361</v>
      </c>
      <c r="AU43" s="65">
        <f t="shared" si="58"/>
        <v>337</v>
      </c>
      <c r="AV43" s="65">
        <f t="shared" si="58"/>
        <v>512</v>
      </c>
      <c r="AW43" s="65">
        <f t="shared" si="58"/>
        <v>391</v>
      </c>
      <c r="AX43" s="65">
        <f t="shared" si="58"/>
        <v>568</v>
      </c>
      <c r="AY43" s="65">
        <f t="shared" si="58"/>
        <v>480</v>
      </c>
      <c r="AZ43" s="65">
        <f t="shared" si="58"/>
        <v>716</v>
      </c>
      <c r="BA43" s="65">
        <f t="shared" si="58"/>
        <v>587</v>
      </c>
      <c r="BB43" s="65">
        <f t="shared" si="58"/>
        <v>871</v>
      </c>
      <c r="BC43" s="65">
        <f t="shared" si="58"/>
        <v>545</v>
      </c>
      <c r="BD43" s="65">
        <f t="shared" si="58"/>
        <v>813</v>
      </c>
      <c r="BE43" s="65">
        <f t="shared" si="58"/>
        <v>841</v>
      </c>
      <c r="BF43" s="65">
        <f t="shared" si="58"/>
        <v>1210</v>
      </c>
      <c r="BG43" s="18">
        <v>400</v>
      </c>
    </row>
    <row r="44" spans="1:101" ht="15.75" thickBot="1" x14ac:dyDescent="0.3">
      <c r="W44">
        <v>4</v>
      </c>
      <c r="Y44" s="65">
        <f>AS101</f>
        <v>495</v>
      </c>
      <c r="Z44" s="65">
        <f t="shared" ref="Z44:AL44" si="59">AT101</f>
        <v>765</v>
      </c>
      <c r="AA44" s="65">
        <f t="shared" si="59"/>
        <v>0</v>
      </c>
      <c r="AB44" s="65">
        <f t="shared" si="59"/>
        <v>0</v>
      </c>
      <c r="AC44" s="65">
        <f t="shared" si="59"/>
        <v>922</v>
      </c>
      <c r="AD44" s="65">
        <f t="shared" si="59"/>
        <v>1381</v>
      </c>
      <c r="AE44" s="65">
        <f t="shared" si="59"/>
        <v>0</v>
      </c>
      <c r="AF44" s="65">
        <f t="shared" si="59"/>
        <v>0</v>
      </c>
      <c r="AG44" s="65">
        <f t="shared" si="59"/>
        <v>0</v>
      </c>
      <c r="AH44" s="65">
        <f t="shared" si="59"/>
        <v>0</v>
      </c>
      <c r="AI44" s="65">
        <f t="shared" si="59"/>
        <v>1316</v>
      </c>
      <c r="AJ44" s="65">
        <f t="shared" si="59"/>
        <v>2005</v>
      </c>
      <c r="AK44" s="65">
        <f t="shared" si="59"/>
        <v>0</v>
      </c>
      <c r="AL44" s="65">
        <f t="shared" si="59"/>
        <v>0</v>
      </c>
      <c r="AR44" s="17">
        <v>500</v>
      </c>
      <c r="AS44" s="65">
        <f t="shared" ref="AS44:AS54" si="60">BL18</f>
        <v>262</v>
      </c>
      <c r="AT44" s="65">
        <f t="shared" ref="AT44:AT54" si="61">BM18</f>
        <v>439</v>
      </c>
      <c r="AU44" s="65">
        <f t="shared" ref="AU44:AU54" si="62">BN18</f>
        <v>411</v>
      </c>
      <c r="AV44" s="65">
        <f t="shared" ref="AV44:AV54" si="63">BO18</f>
        <v>628</v>
      </c>
      <c r="AW44" s="65">
        <f t="shared" ref="AW44:AW54" si="64">BP18</f>
        <v>477</v>
      </c>
      <c r="AX44" s="65">
        <f t="shared" ref="AX44:AX54" si="65">BQ18</f>
        <v>697</v>
      </c>
      <c r="AY44" s="65">
        <f t="shared" ref="AY44:AY54" si="66">BR18</f>
        <v>589</v>
      </c>
      <c r="AZ44" s="65">
        <f t="shared" ref="AZ44:AZ54" si="67">BS18</f>
        <v>883</v>
      </c>
      <c r="BA44" s="65">
        <f t="shared" ref="BA44:BA54" si="68">BT18</f>
        <v>722</v>
      </c>
      <c r="BB44" s="65">
        <f t="shared" ref="BB44:BB54" si="69">BU18</f>
        <v>1076</v>
      </c>
      <c r="BC44" s="65">
        <f t="shared" ref="BC44:BC54" si="70">BV18</f>
        <v>660</v>
      </c>
      <c r="BD44" s="65">
        <f t="shared" ref="BD44:BD54" si="71">BW18</f>
        <v>991</v>
      </c>
      <c r="BE44" s="65">
        <f t="shared" ref="BE44:BE54" si="72">BX18</f>
        <v>1028</v>
      </c>
      <c r="BF44" s="65">
        <f t="shared" ref="BF44:BF54" si="73">BY18</f>
        <v>1488</v>
      </c>
      <c r="BG44" s="18">
        <v>500</v>
      </c>
    </row>
    <row r="45" spans="1:101" ht="15.75" thickBot="1" x14ac:dyDescent="0.3">
      <c r="W45">
        <v>1</v>
      </c>
      <c r="X45" s="17">
        <v>1100</v>
      </c>
      <c r="Y45" s="65">
        <f>AS24</f>
        <v>542</v>
      </c>
      <c r="Z45" s="65">
        <f t="shared" ref="Z45:AL45" si="74">AT24</f>
        <v>831</v>
      </c>
      <c r="AA45" s="65">
        <f t="shared" si="74"/>
        <v>851</v>
      </c>
      <c r="AB45" s="65">
        <f t="shared" si="74"/>
        <v>1324</v>
      </c>
      <c r="AC45" s="65">
        <f t="shared" si="74"/>
        <v>995</v>
      </c>
      <c r="AD45" s="65">
        <f t="shared" si="74"/>
        <v>1473</v>
      </c>
      <c r="AE45" s="65">
        <f t="shared" si="74"/>
        <v>1241</v>
      </c>
      <c r="AF45" s="65">
        <f t="shared" si="74"/>
        <v>1881</v>
      </c>
      <c r="AG45" s="65">
        <f t="shared" si="74"/>
        <v>1533</v>
      </c>
      <c r="AH45" s="65">
        <f t="shared" si="74"/>
        <v>2300</v>
      </c>
      <c r="AI45" s="65">
        <f t="shared" si="74"/>
        <v>1344</v>
      </c>
      <c r="AJ45" s="65">
        <f t="shared" si="74"/>
        <v>2060</v>
      </c>
      <c r="AK45" s="65">
        <f t="shared" si="74"/>
        <v>2149</v>
      </c>
      <c r="AL45" s="65">
        <f t="shared" si="74"/>
        <v>3150</v>
      </c>
      <c r="AM45" s="18">
        <v>1100</v>
      </c>
      <c r="AR45" s="17">
        <v>600</v>
      </c>
      <c r="AS45" s="65">
        <f t="shared" si="60"/>
        <v>309</v>
      </c>
      <c r="AT45" s="65">
        <f t="shared" si="61"/>
        <v>504</v>
      </c>
      <c r="AU45" s="65">
        <f t="shared" si="62"/>
        <v>484</v>
      </c>
      <c r="AV45" s="65">
        <f t="shared" si="63"/>
        <v>744</v>
      </c>
      <c r="AW45" s="65">
        <f t="shared" si="64"/>
        <v>564</v>
      </c>
      <c r="AX45" s="65">
        <f t="shared" si="65"/>
        <v>826</v>
      </c>
      <c r="AY45" s="65">
        <f t="shared" si="66"/>
        <v>697</v>
      </c>
      <c r="AZ45" s="65">
        <f t="shared" si="67"/>
        <v>1049</v>
      </c>
      <c r="BA45" s="65">
        <f t="shared" si="68"/>
        <v>857</v>
      </c>
      <c r="BB45" s="65">
        <f t="shared" si="69"/>
        <v>1279</v>
      </c>
      <c r="BC45" s="65">
        <f t="shared" si="70"/>
        <v>773</v>
      </c>
      <c r="BD45" s="65">
        <f t="shared" si="71"/>
        <v>1169</v>
      </c>
      <c r="BE45" s="65">
        <f t="shared" si="72"/>
        <v>1214</v>
      </c>
      <c r="BF45" s="65">
        <f t="shared" si="73"/>
        <v>1764</v>
      </c>
      <c r="BG45" s="18">
        <v>600</v>
      </c>
    </row>
    <row r="46" spans="1:101" ht="15.75" thickBot="1" x14ac:dyDescent="0.3">
      <c r="W46">
        <v>2</v>
      </c>
      <c r="Y46" s="65">
        <f>AS50</f>
        <v>542</v>
      </c>
      <c r="Z46" s="65">
        <f t="shared" ref="Z46:AL46" si="75">AT50</f>
        <v>831</v>
      </c>
      <c r="AA46" s="65">
        <f t="shared" si="75"/>
        <v>851</v>
      </c>
      <c r="AB46" s="65">
        <f t="shared" si="75"/>
        <v>1324</v>
      </c>
      <c r="AC46" s="65">
        <f t="shared" si="75"/>
        <v>995</v>
      </c>
      <c r="AD46" s="65">
        <f t="shared" si="75"/>
        <v>1473</v>
      </c>
      <c r="AE46" s="65">
        <f t="shared" si="75"/>
        <v>1241</v>
      </c>
      <c r="AF46" s="65">
        <f t="shared" si="75"/>
        <v>1881</v>
      </c>
      <c r="AG46" s="65">
        <f t="shared" si="75"/>
        <v>1533</v>
      </c>
      <c r="AH46" s="65">
        <f t="shared" si="75"/>
        <v>2300</v>
      </c>
      <c r="AI46" s="65">
        <f t="shared" si="75"/>
        <v>1344</v>
      </c>
      <c r="AJ46" s="65">
        <f t="shared" si="75"/>
        <v>2060</v>
      </c>
      <c r="AK46" s="65">
        <f t="shared" si="75"/>
        <v>2149</v>
      </c>
      <c r="AL46" s="65">
        <f t="shared" si="75"/>
        <v>3150</v>
      </c>
      <c r="AR46" s="17">
        <v>700</v>
      </c>
      <c r="AS46" s="65">
        <f t="shared" si="60"/>
        <v>356</v>
      </c>
      <c r="AT46" s="65">
        <f t="shared" si="61"/>
        <v>569</v>
      </c>
      <c r="AU46" s="65">
        <f t="shared" si="62"/>
        <v>558</v>
      </c>
      <c r="AV46" s="65">
        <f t="shared" si="63"/>
        <v>860</v>
      </c>
      <c r="AW46" s="65">
        <f t="shared" si="64"/>
        <v>649</v>
      </c>
      <c r="AX46" s="65">
        <f t="shared" si="65"/>
        <v>955</v>
      </c>
      <c r="AY46" s="65">
        <f t="shared" si="66"/>
        <v>806</v>
      </c>
      <c r="AZ46" s="65">
        <f t="shared" si="67"/>
        <v>1216</v>
      </c>
      <c r="BA46" s="65">
        <f t="shared" si="68"/>
        <v>992</v>
      </c>
      <c r="BB46" s="65">
        <f t="shared" si="69"/>
        <v>1483</v>
      </c>
      <c r="BC46" s="65">
        <f t="shared" si="70"/>
        <v>887</v>
      </c>
      <c r="BD46" s="65">
        <f t="shared" si="71"/>
        <v>1347</v>
      </c>
      <c r="BE46" s="65">
        <f t="shared" si="72"/>
        <v>1401</v>
      </c>
      <c r="BF46" s="65">
        <f t="shared" si="73"/>
        <v>2042</v>
      </c>
      <c r="BG46" s="18">
        <v>700</v>
      </c>
    </row>
    <row r="47" spans="1:101" ht="15.75" thickBot="1" x14ac:dyDescent="0.3">
      <c r="W47">
        <v>3</v>
      </c>
      <c r="Y47" s="65">
        <f>AS76</f>
        <v>542</v>
      </c>
      <c r="Z47" s="65">
        <f t="shared" ref="Z47:AL47" si="76">AT76</f>
        <v>831</v>
      </c>
      <c r="AA47" s="65">
        <f t="shared" si="76"/>
        <v>0</v>
      </c>
      <c r="AB47" s="65">
        <f t="shared" si="76"/>
        <v>0</v>
      </c>
      <c r="AC47" s="65">
        <f t="shared" si="76"/>
        <v>1011</v>
      </c>
      <c r="AD47" s="65">
        <f t="shared" si="76"/>
        <v>1515</v>
      </c>
      <c r="AE47" s="65">
        <f t="shared" si="76"/>
        <v>0</v>
      </c>
      <c r="AF47" s="65">
        <f t="shared" si="76"/>
        <v>0</v>
      </c>
      <c r="AG47" s="65">
        <f t="shared" si="76"/>
        <v>0</v>
      </c>
      <c r="AH47" s="65">
        <f t="shared" si="76"/>
        <v>0</v>
      </c>
      <c r="AI47" s="65">
        <f t="shared" si="76"/>
        <v>1442</v>
      </c>
      <c r="AJ47" s="65">
        <f t="shared" si="76"/>
        <v>2199</v>
      </c>
      <c r="AK47" s="65">
        <f t="shared" si="76"/>
        <v>0</v>
      </c>
      <c r="AL47" s="65">
        <f t="shared" si="76"/>
        <v>0</v>
      </c>
      <c r="AR47" s="17">
        <v>800</v>
      </c>
      <c r="AS47" s="65">
        <f t="shared" si="60"/>
        <v>402</v>
      </c>
      <c r="AT47" s="65">
        <f t="shared" si="61"/>
        <v>635</v>
      </c>
      <c r="AU47" s="65">
        <f t="shared" si="62"/>
        <v>630</v>
      </c>
      <c r="AV47" s="65">
        <f t="shared" si="63"/>
        <v>976</v>
      </c>
      <c r="AW47" s="65">
        <f t="shared" si="64"/>
        <v>736</v>
      </c>
      <c r="AX47" s="65">
        <f t="shared" si="65"/>
        <v>1085</v>
      </c>
      <c r="AY47" s="65">
        <f t="shared" si="66"/>
        <v>914</v>
      </c>
      <c r="AZ47" s="65">
        <f t="shared" si="67"/>
        <v>1382</v>
      </c>
      <c r="BA47" s="65">
        <f t="shared" si="68"/>
        <v>1127</v>
      </c>
      <c r="BB47" s="65">
        <f t="shared" si="69"/>
        <v>1687</v>
      </c>
      <c r="BC47" s="65">
        <f t="shared" si="70"/>
        <v>1002</v>
      </c>
      <c r="BD47" s="65">
        <f t="shared" si="71"/>
        <v>1525</v>
      </c>
      <c r="BE47" s="65">
        <f t="shared" si="72"/>
        <v>1588</v>
      </c>
      <c r="BF47" s="65">
        <f t="shared" si="73"/>
        <v>2319</v>
      </c>
      <c r="BG47" s="18">
        <v>800</v>
      </c>
    </row>
    <row r="48" spans="1:101" ht="15.75" thickBot="1" x14ac:dyDescent="0.3">
      <c r="W48">
        <v>4</v>
      </c>
      <c r="Y48" s="65">
        <f>AS102</f>
        <v>542</v>
      </c>
      <c r="Z48" s="65">
        <f t="shared" ref="Z48:AL48" si="77">AT102</f>
        <v>831</v>
      </c>
      <c r="AA48" s="65">
        <f t="shared" si="77"/>
        <v>0</v>
      </c>
      <c r="AB48" s="65">
        <f t="shared" si="77"/>
        <v>0</v>
      </c>
      <c r="AC48" s="65">
        <f t="shared" si="77"/>
        <v>1011</v>
      </c>
      <c r="AD48" s="65">
        <f t="shared" si="77"/>
        <v>1515</v>
      </c>
      <c r="AE48" s="65">
        <f t="shared" si="77"/>
        <v>0</v>
      </c>
      <c r="AF48" s="65">
        <f t="shared" si="77"/>
        <v>0</v>
      </c>
      <c r="AG48" s="65">
        <f t="shared" si="77"/>
        <v>0</v>
      </c>
      <c r="AH48" s="65">
        <f t="shared" si="77"/>
        <v>0</v>
      </c>
      <c r="AI48" s="65">
        <f t="shared" si="77"/>
        <v>1442</v>
      </c>
      <c r="AJ48" s="65">
        <f t="shared" si="77"/>
        <v>2199</v>
      </c>
      <c r="AK48" s="65">
        <f t="shared" si="77"/>
        <v>0</v>
      </c>
      <c r="AL48" s="65">
        <f t="shared" si="77"/>
        <v>0</v>
      </c>
      <c r="AR48" s="17">
        <v>900</v>
      </c>
      <c r="AS48" s="65">
        <f t="shared" si="60"/>
        <v>448</v>
      </c>
      <c r="AT48" s="65">
        <f t="shared" si="61"/>
        <v>700</v>
      </c>
      <c r="AU48" s="65">
        <f t="shared" si="62"/>
        <v>704</v>
      </c>
      <c r="AV48" s="65">
        <f t="shared" si="63"/>
        <v>1092</v>
      </c>
      <c r="AW48" s="65">
        <f t="shared" si="64"/>
        <v>822</v>
      </c>
      <c r="AX48" s="65">
        <f t="shared" si="65"/>
        <v>1215</v>
      </c>
      <c r="AY48" s="65">
        <f t="shared" si="66"/>
        <v>1024</v>
      </c>
      <c r="AZ48" s="65">
        <f t="shared" si="67"/>
        <v>1548</v>
      </c>
      <c r="BA48" s="65">
        <f t="shared" si="68"/>
        <v>1262</v>
      </c>
      <c r="BB48" s="65">
        <f t="shared" si="69"/>
        <v>1891</v>
      </c>
      <c r="BC48" s="65">
        <f t="shared" si="70"/>
        <v>1116</v>
      </c>
      <c r="BD48" s="65">
        <f t="shared" si="71"/>
        <v>1703</v>
      </c>
      <c r="BE48" s="65">
        <f t="shared" si="72"/>
        <v>1775</v>
      </c>
      <c r="BF48" s="65">
        <f t="shared" si="73"/>
        <v>2596</v>
      </c>
      <c r="BG48" s="18">
        <v>900</v>
      </c>
    </row>
    <row r="49" spans="23:59" ht="15.75" thickBot="1" x14ac:dyDescent="0.3">
      <c r="W49">
        <v>1</v>
      </c>
      <c r="X49" s="17">
        <v>1200</v>
      </c>
      <c r="Y49" s="65">
        <f>AS25</f>
        <v>588</v>
      </c>
      <c r="Z49" s="65">
        <f t="shared" ref="Z49:AL49" si="78">AT25</f>
        <v>896</v>
      </c>
      <c r="AA49" s="65">
        <f t="shared" si="78"/>
        <v>924</v>
      </c>
      <c r="AB49" s="65">
        <f t="shared" si="78"/>
        <v>1440</v>
      </c>
      <c r="AC49" s="65">
        <f t="shared" si="78"/>
        <v>1082</v>
      </c>
      <c r="AD49" s="65">
        <f t="shared" si="78"/>
        <v>1603</v>
      </c>
      <c r="AE49" s="65">
        <f t="shared" si="78"/>
        <v>1350</v>
      </c>
      <c r="AF49" s="65">
        <f t="shared" si="78"/>
        <v>2048</v>
      </c>
      <c r="AG49" s="65">
        <f t="shared" si="78"/>
        <v>1667</v>
      </c>
      <c r="AH49" s="65">
        <f t="shared" si="78"/>
        <v>2504</v>
      </c>
      <c r="AI49" s="65">
        <f t="shared" si="78"/>
        <v>1458</v>
      </c>
      <c r="AJ49" s="65">
        <f t="shared" si="78"/>
        <v>2238</v>
      </c>
      <c r="AK49" s="65">
        <f t="shared" si="78"/>
        <v>2336</v>
      </c>
      <c r="AL49" s="65">
        <f t="shared" si="78"/>
        <v>3428</v>
      </c>
      <c r="AM49" s="18">
        <v>1200</v>
      </c>
      <c r="AR49" s="17">
        <v>1000</v>
      </c>
      <c r="AS49" s="65">
        <f t="shared" si="60"/>
        <v>495</v>
      </c>
      <c r="AT49" s="65">
        <f t="shared" si="61"/>
        <v>765</v>
      </c>
      <c r="AU49" s="65">
        <f t="shared" si="62"/>
        <v>777</v>
      </c>
      <c r="AV49" s="65">
        <f t="shared" si="63"/>
        <v>1208</v>
      </c>
      <c r="AW49" s="65">
        <f t="shared" si="64"/>
        <v>909</v>
      </c>
      <c r="AX49" s="65">
        <f t="shared" si="65"/>
        <v>1344</v>
      </c>
      <c r="AY49" s="65">
        <f t="shared" si="66"/>
        <v>1133</v>
      </c>
      <c r="AZ49" s="65">
        <f t="shared" si="67"/>
        <v>1715</v>
      </c>
      <c r="BA49" s="65">
        <f t="shared" si="68"/>
        <v>1397</v>
      </c>
      <c r="BB49" s="65">
        <f t="shared" si="69"/>
        <v>2096</v>
      </c>
      <c r="BC49" s="65">
        <f t="shared" si="70"/>
        <v>1229</v>
      </c>
      <c r="BD49" s="65">
        <f t="shared" si="71"/>
        <v>1882</v>
      </c>
      <c r="BE49" s="65">
        <f t="shared" si="72"/>
        <v>1962</v>
      </c>
      <c r="BF49" s="65">
        <f t="shared" si="73"/>
        <v>2874</v>
      </c>
      <c r="BG49" s="18">
        <v>1000</v>
      </c>
    </row>
    <row r="50" spans="23:59" ht="15.75" thickBot="1" x14ac:dyDescent="0.3">
      <c r="W50">
        <v>2</v>
      </c>
      <c r="Y50" s="65">
        <f>AS51</f>
        <v>588</v>
      </c>
      <c r="Z50" s="65">
        <f t="shared" ref="Z50:AL50" si="79">AT51</f>
        <v>896</v>
      </c>
      <c r="AA50" s="65">
        <f t="shared" si="79"/>
        <v>924</v>
      </c>
      <c r="AB50" s="65">
        <f t="shared" si="79"/>
        <v>1440</v>
      </c>
      <c r="AC50" s="65">
        <f t="shared" si="79"/>
        <v>1082</v>
      </c>
      <c r="AD50" s="65">
        <f t="shared" si="79"/>
        <v>1603</v>
      </c>
      <c r="AE50" s="65">
        <f t="shared" si="79"/>
        <v>1350</v>
      </c>
      <c r="AF50" s="65">
        <f t="shared" si="79"/>
        <v>2048</v>
      </c>
      <c r="AG50" s="65">
        <f t="shared" si="79"/>
        <v>1667</v>
      </c>
      <c r="AH50" s="65">
        <f t="shared" si="79"/>
        <v>2504</v>
      </c>
      <c r="AI50" s="65">
        <f t="shared" si="79"/>
        <v>1458</v>
      </c>
      <c r="AJ50" s="65">
        <f t="shared" si="79"/>
        <v>2238</v>
      </c>
      <c r="AK50" s="65">
        <f t="shared" si="79"/>
        <v>2336</v>
      </c>
      <c r="AL50" s="65">
        <f t="shared" si="79"/>
        <v>3428</v>
      </c>
      <c r="AR50" s="17">
        <v>1100</v>
      </c>
      <c r="AS50" s="65">
        <f t="shared" si="60"/>
        <v>542</v>
      </c>
      <c r="AT50" s="65">
        <f t="shared" si="61"/>
        <v>831</v>
      </c>
      <c r="AU50" s="65">
        <f t="shared" si="62"/>
        <v>851</v>
      </c>
      <c r="AV50" s="65">
        <f t="shared" si="63"/>
        <v>1324</v>
      </c>
      <c r="AW50" s="65">
        <f t="shared" si="64"/>
        <v>995</v>
      </c>
      <c r="AX50" s="65">
        <f t="shared" si="65"/>
        <v>1473</v>
      </c>
      <c r="AY50" s="65">
        <f t="shared" si="66"/>
        <v>1241</v>
      </c>
      <c r="AZ50" s="65">
        <f t="shared" si="67"/>
        <v>1881</v>
      </c>
      <c r="BA50" s="65">
        <f t="shared" si="68"/>
        <v>1533</v>
      </c>
      <c r="BB50" s="65">
        <f t="shared" si="69"/>
        <v>2300</v>
      </c>
      <c r="BC50" s="65">
        <f t="shared" si="70"/>
        <v>1344</v>
      </c>
      <c r="BD50" s="65">
        <f t="shared" si="71"/>
        <v>2060</v>
      </c>
      <c r="BE50" s="65">
        <f t="shared" si="72"/>
        <v>2149</v>
      </c>
      <c r="BF50" s="65">
        <f t="shared" si="73"/>
        <v>3150</v>
      </c>
      <c r="BG50" s="18">
        <v>1100</v>
      </c>
    </row>
    <row r="51" spans="23:59" ht="15.75" thickBot="1" x14ac:dyDescent="0.3">
      <c r="W51">
        <v>3</v>
      </c>
      <c r="Y51" s="65">
        <f>AS77</f>
        <v>588</v>
      </c>
      <c r="Z51" s="65">
        <f t="shared" ref="Z51:AL51" si="80">AT77</f>
        <v>896</v>
      </c>
      <c r="AA51" s="65">
        <f t="shared" si="80"/>
        <v>0</v>
      </c>
      <c r="AB51" s="65">
        <f t="shared" si="80"/>
        <v>0</v>
      </c>
      <c r="AC51" s="65">
        <f t="shared" si="80"/>
        <v>1100</v>
      </c>
      <c r="AD51" s="65">
        <f t="shared" si="80"/>
        <v>1651</v>
      </c>
      <c r="AE51" s="65">
        <f t="shared" si="80"/>
        <v>0</v>
      </c>
      <c r="AF51" s="65">
        <f t="shared" si="80"/>
        <v>0</v>
      </c>
      <c r="AG51" s="65">
        <f t="shared" si="80"/>
        <v>0</v>
      </c>
      <c r="AH51" s="65">
        <f t="shared" si="80"/>
        <v>0</v>
      </c>
      <c r="AI51" s="65">
        <f t="shared" si="80"/>
        <v>1567</v>
      </c>
      <c r="AJ51" s="65">
        <f t="shared" si="80"/>
        <v>2393</v>
      </c>
      <c r="AK51" s="65">
        <f t="shared" si="80"/>
        <v>0</v>
      </c>
      <c r="AL51" s="65">
        <f t="shared" si="80"/>
        <v>0</v>
      </c>
      <c r="AR51" s="17">
        <v>1200</v>
      </c>
      <c r="AS51" s="65">
        <f t="shared" si="60"/>
        <v>588</v>
      </c>
      <c r="AT51" s="65">
        <f t="shared" si="61"/>
        <v>896</v>
      </c>
      <c r="AU51" s="65">
        <f t="shared" si="62"/>
        <v>924</v>
      </c>
      <c r="AV51" s="65">
        <f t="shared" si="63"/>
        <v>1440</v>
      </c>
      <c r="AW51" s="65">
        <f t="shared" si="64"/>
        <v>1082</v>
      </c>
      <c r="AX51" s="65">
        <f t="shared" si="65"/>
        <v>1603</v>
      </c>
      <c r="AY51" s="65">
        <f t="shared" si="66"/>
        <v>1350</v>
      </c>
      <c r="AZ51" s="65">
        <f t="shared" si="67"/>
        <v>2048</v>
      </c>
      <c r="BA51" s="65">
        <f t="shared" si="68"/>
        <v>1667</v>
      </c>
      <c r="BB51" s="65">
        <f t="shared" si="69"/>
        <v>2504</v>
      </c>
      <c r="BC51" s="65">
        <f t="shared" si="70"/>
        <v>1458</v>
      </c>
      <c r="BD51" s="65">
        <f t="shared" si="71"/>
        <v>2238</v>
      </c>
      <c r="BE51" s="65">
        <f t="shared" si="72"/>
        <v>2336</v>
      </c>
      <c r="BF51" s="65">
        <f t="shared" si="73"/>
        <v>3428</v>
      </c>
      <c r="BG51" s="18">
        <v>1200</v>
      </c>
    </row>
    <row r="52" spans="23:59" ht="15.75" thickBot="1" x14ac:dyDescent="0.3">
      <c r="W52">
        <v>4</v>
      </c>
      <c r="Y52" s="65">
        <f>AS103</f>
        <v>588</v>
      </c>
      <c r="Z52" s="65">
        <f t="shared" ref="Z52:AL52" si="81">AT103</f>
        <v>896</v>
      </c>
      <c r="AA52" s="65">
        <f t="shared" si="81"/>
        <v>0</v>
      </c>
      <c r="AB52" s="65">
        <f t="shared" si="81"/>
        <v>0</v>
      </c>
      <c r="AC52" s="65">
        <f t="shared" si="81"/>
        <v>1100</v>
      </c>
      <c r="AD52" s="65">
        <f t="shared" si="81"/>
        <v>1651</v>
      </c>
      <c r="AE52" s="65">
        <f t="shared" si="81"/>
        <v>0</v>
      </c>
      <c r="AF52" s="65">
        <f t="shared" si="81"/>
        <v>0</v>
      </c>
      <c r="AG52" s="65">
        <f t="shared" si="81"/>
        <v>0</v>
      </c>
      <c r="AH52" s="65">
        <f t="shared" si="81"/>
        <v>0</v>
      </c>
      <c r="AI52" s="65">
        <f t="shared" si="81"/>
        <v>1567</v>
      </c>
      <c r="AJ52" s="65">
        <f t="shared" si="81"/>
        <v>2393</v>
      </c>
      <c r="AK52" s="65">
        <f t="shared" si="81"/>
        <v>0</v>
      </c>
      <c r="AL52" s="65">
        <f t="shared" si="81"/>
        <v>0</v>
      </c>
      <c r="AR52" s="17">
        <v>1300</v>
      </c>
      <c r="AS52" s="65">
        <f t="shared" si="60"/>
        <v>635</v>
      </c>
      <c r="AT52" s="65">
        <f t="shared" si="61"/>
        <v>961</v>
      </c>
      <c r="AU52" s="65">
        <f t="shared" si="62"/>
        <v>997</v>
      </c>
      <c r="AV52" s="65">
        <f t="shared" si="63"/>
        <v>1556</v>
      </c>
      <c r="AW52" s="65">
        <f t="shared" si="64"/>
        <v>1168</v>
      </c>
      <c r="AX52" s="65">
        <f t="shared" si="65"/>
        <v>1732</v>
      </c>
      <c r="AY52" s="65">
        <f t="shared" si="66"/>
        <v>1458</v>
      </c>
      <c r="AZ52" s="65">
        <f t="shared" si="67"/>
        <v>2214</v>
      </c>
      <c r="BA52" s="65">
        <f t="shared" si="68"/>
        <v>1802</v>
      </c>
      <c r="BB52" s="65">
        <f t="shared" si="69"/>
        <v>2708</v>
      </c>
      <c r="BC52" s="65">
        <f t="shared" si="70"/>
        <v>1572</v>
      </c>
      <c r="BD52" s="65">
        <f t="shared" si="71"/>
        <v>2416</v>
      </c>
      <c r="BE52" s="65">
        <f t="shared" si="72"/>
        <v>2523</v>
      </c>
      <c r="BF52" s="65">
        <f t="shared" si="73"/>
        <v>3705</v>
      </c>
      <c r="BG52" s="18">
        <v>1300</v>
      </c>
    </row>
    <row r="53" spans="23:59" ht="15.75" thickBot="1" x14ac:dyDescent="0.3">
      <c r="W53">
        <v>1</v>
      </c>
      <c r="X53" s="17">
        <v>1300</v>
      </c>
      <c r="Y53" s="65">
        <f>AS26</f>
        <v>635</v>
      </c>
      <c r="Z53" s="65">
        <f t="shared" ref="Z53:AL53" si="82">AT26</f>
        <v>961</v>
      </c>
      <c r="AA53" s="65">
        <f t="shared" si="82"/>
        <v>997</v>
      </c>
      <c r="AB53" s="65">
        <f t="shared" si="82"/>
        <v>1556</v>
      </c>
      <c r="AC53" s="65">
        <f t="shared" si="82"/>
        <v>1168</v>
      </c>
      <c r="AD53" s="65">
        <f t="shared" si="82"/>
        <v>1732</v>
      </c>
      <c r="AE53" s="65">
        <f t="shared" si="82"/>
        <v>1458</v>
      </c>
      <c r="AF53" s="65">
        <f t="shared" si="82"/>
        <v>2214</v>
      </c>
      <c r="AG53" s="65">
        <f t="shared" si="82"/>
        <v>1802</v>
      </c>
      <c r="AH53" s="65">
        <f t="shared" si="82"/>
        <v>2708</v>
      </c>
      <c r="AI53" s="65">
        <f t="shared" si="82"/>
        <v>1572</v>
      </c>
      <c r="AJ53" s="65">
        <f t="shared" si="82"/>
        <v>2416</v>
      </c>
      <c r="AK53" s="65">
        <f t="shared" si="82"/>
        <v>2523</v>
      </c>
      <c r="AL53" s="65">
        <f t="shared" si="82"/>
        <v>3705</v>
      </c>
      <c r="AM53" s="18">
        <v>1300</v>
      </c>
      <c r="AR53" s="17">
        <v>1400</v>
      </c>
      <c r="AS53" s="65">
        <f t="shared" si="60"/>
        <v>682</v>
      </c>
      <c r="AT53" s="65">
        <f t="shared" si="61"/>
        <v>1027</v>
      </c>
      <c r="AU53" s="65">
        <f t="shared" si="62"/>
        <v>1071</v>
      </c>
      <c r="AV53" s="65">
        <f t="shared" si="63"/>
        <v>1672</v>
      </c>
      <c r="AW53" s="65">
        <f t="shared" si="64"/>
        <v>1255</v>
      </c>
      <c r="AX53" s="65">
        <f t="shared" si="65"/>
        <v>1861</v>
      </c>
      <c r="AY53" s="65">
        <f t="shared" si="66"/>
        <v>1567</v>
      </c>
      <c r="AZ53" s="65">
        <f t="shared" si="67"/>
        <v>2381</v>
      </c>
      <c r="BA53" s="65">
        <f t="shared" si="68"/>
        <v>1937</v>
      </c>
      <c r="BB53" s="65">
        <f t="shared" si="69"/>
        <v>2912</v>
      </c>
      <c r="BC53" s="65">
        <f t="shared" si="70"/>
        <v>1686</v>
      </c>
      <c r="BD53" s="65">
        <f t="shared" si="71"/>
        <v>2594</v>
      </c>
      <c r="BE53" s="65">
        <f t="shared" si="72"/>
        <v>2710</v>
      </c>
      <c r="BF53" s="65">
        <f t="shared" si="73"/>
        <v>3982</v>
      </c>
      <c r="BG53" s="18">
        <v>1400</v>
      </c>
    </row>
    <row r="54" spans="23:59" ht="15.75" thickBot="1" x14ac:dyDescent="0.3">
      <c r="W54">
        <v>2</v>
      </c>
      <c r="Y54" s="65">
        <f>AS52</f>
        <v>635</v>
      </c>
      <c r="Z54" s="65">
        <f t="shared" ref="Z54:AL54" si="83">AT52</f>
        <v>961</v>
      </c>
      <c r="AA54" s="65">
        <f t="shared" si="83"/>
        <v>997</v>
      </c>
      <c r="AB54" s="65">
        <f t="shared" si="83"/>
        <v>1556</v>
      </c>
      <c r="AC54" s="65">
        <f t="shared" si="83"/>
        <v>1168</v>
      </c>
      <c r="AD54" s="65">
        <f t="shared" si="83"/>
        <v>1732</v>
      </c>
      <c r="AE54" s="65">
        <f t="shared" si="83"/>
        <v>1458</v>
      </c>
      <c r="AF54" s="65">
        <f t="shared" si="83"/>
        <v>2214</v>
      </c>
      <c r="AG54" s="65">
        <f t="shared" si="83"/>
        <v>1802</v>
      </c>
      <c r="AH54" s="65">
        <f t="shared" si="83"/>
        <v>2708</v>
      </c>
      <c r="AI54" s="65">
        <f t="shared" si="83"/>
        <v>1572</v>
      </c>
      <c r="AJ54" s="65">
        <f t="shared" si="83"/>
        <v>2416</v>
      </c>
      <c r="AK54" s="65">
        <f t="shared" si="83"/>
        <v>2523</v>
      </c>
      <c r="AL54" s="65">
        <f t="shared" si="83"/>
        <v>3705</v>
      </c>
      <c r="AR54" s="17">
        <v>1500</v>
      </c>
      <c r="AS54" s="65">
        <f t="shared" si="60"/>
        <v>728</v>
      </c>
      <c r="AT54" s="65">
        <f t="shared" si="61"/>
        <v>1092</v>
      </c>
      <c r="AU54" s="65">
        <f t="shared" si="62"/>
        <v>1144</v>
      </c>
      <c r="AV54" s="65">
        <f t="shared" si="63"/>
        <v>1788</v>
      </c>
      <c r="AW54" s="65">
        <f t="shared" si="64"/>
        <v>1340</v>
      </c>
      <c r="AX54" s="65">
        <f t="shared" si="65"/>
        <v>1992</v>
      </c>
      <c r="AY54" s="65">
        <f t="shared" si="66"/>
        <v>1675</v>
      </c>
      <c r="AZ54" s="65">
        <f t="shared" si="67"/>
        <v>2547</v>
      </c>
      <c r="BA54" s="65">
        <f t="shared" si="68"/>
        <v>2073</v>
      </c>
      <c r="BB54" s="65">
        <f t="shared" si="69"/>
        <v>3116</v>
      </c>
      <c r="BC54" s="65">
        <f t="shared" si="70"/>
        <v>1800</v>
      </c>
      <c r="BD54" s="65">
        <f t="shared" si="71"/>
        <v>2772</v>
      </c>
      <c r="BE54" s="65">
        <f t="shared" si="72"/>
        <v>2897</v>
      </c>
      <c r="BF54" s="65">
        <f t="shared" si="73"/>
        <v>4260</v>
      </c>
      <c r="BG54" s="18">
        <v>1500</v>
      </c>
    </row>
    <row r="55" spans="23:59" ht="15.75" thickBot="1" x14ac:dyDescent="0.3">
      <c r="W55">
        <v>3</v>
      </c>
      <c r="Y55" s="65">
        <f>AS78</f>
        <v>635</v>
      </c>
      <c r="Z55" s="65">
        <f t="shared" ref="Z55:AL55" si="84">AT78</f>
        <v>961</v>
      </c>
      <c r="AA55" s="65">
        <f t="shared" si="84"/>
        <v>0</v>
      </c>
      <c r="AB55" s="65">
        <f t="shared" si="84"/>
        <v>0</v>
      </c>
      <c r="AC55" s="65">
        <f t="shared" si="84"/>
        <v>1189</v>
      </c>
      <c r="AD55" s="65">
        <f t="shared" si="84"/>
        <v>1785</v>
      </c>
      <c r="AE55" s="65">
        <f t="shared" si="84"/>
        <v>0</v>
      </c>
      <c r="AF55" s="65">
        <f t="shared" si="84"/>
        <v>0</v>
      </c>
      <c r="AG55" s="65">
        <f t="shared" si="84"/>
        <v>0</v>
      </c>
      <c r="AH55" s="65">
        <f t="shared" si="84"/>
        <v>0</v>
      </c>
      <c r="AI55" s="65">
        <f t="shared" si="84"/>
        <v>1692</v>
      </c>
      <c r="AJ55" s="65">
        <f t="shared" si="84"/>
        <v>2586</v>
      </c>
      <c r="AK55" s="65">
        <f t="shared" si="84"/>
        <v>0</v>
      </c>
      <c r="AL55" s="65">
        <f t="shared" si="84"/>
        <v>0</v>
      </c>
      <c r="AR55" s="17">
        <v>1600</v>
      </c>
      <c r="AS55" s="65">
        <f>BL29*0.95</f>
        <v>736.25</v>
      </c>
      <c r="AT55" s="65">
        <f t="shared" ref="AT55:BF55" si="85">BM29*0.95</f>
        <v>1099.1499999999999</v>
      </c>
      <c r="AU55" s="65">
        <f t="shared" si="85"/>
        <v>1157.0999999999999</v>
      </c>
      <c r="AV55" s="65">
        <f t="shared" si="85"/>
        <v>1809.75</v>
      </c>
      <c r="AW55" s="65">
        <f t="shared" si="85"/>
        <v>1355.6499999999999</v>
      </c>
      <c r="AX55" s="65">
        <f t="shared" si="85"/>
        <v>2014.9499999999998</v>
      </c>
      <c r="AY55" s="65">
        <f t="shared" si="85"/>
        <v>1694.8</v>
      </c>
      <c r="AZ55" s="65">
        <f t="shared" si="85"/>
        <v>2577.35</v>
      </c>
      <c r="BA55" s="65">
        <f t="shared" si="85"/>
        <v>2096.65</v>
      </c>
      <c r="BB55" s="65">
        <f t="shared" si="85"/>
        <v>3154</v>
      </c>
      <c r="BC55" s="65">
        <f t="shared" si="85"/>
        <v>1818.3</v>
      </c>
      <c r="BD55" s="65">
        <f t="shared" si="85"/>
        <v>2802.5</v>
      </c>
      <c r="BE55" s="65">
        <f t="shared" si="85"/>
        <v>2929.7999999999997</v>
      </c>
      <c r="BF55" s="65">
        <f t="shared" si="85"/>
        <v>4310.1499999999996</v>
      </c>
      <c r="BG55" s="18">
        <v>1600</v>
      </c>
    </row>
    <row r="56" spans="23:59" ht="15.75" thickBot="1" x14ac:dyDescent="0.3">
      <c r="W56">
        <v>4</v>
      </c>
      <c r="Y56" s="65">
        <f>AS104</f>
        <v>635</v>
      </c>
      <c r="Z56" s="65">
        <f t="shared" ref="Z56:AL56" si="86">AT104</f>
        <v>961</v>
      </c>
      <c r="AA56" s="65">
        <f t="shared" si="86"/>
        <v>0</v>
      </c>
      <c r="AB56" s="65">
        <f t="shared" si="86"/>
        <v>0</v>
      </c>
      <c r="AC56" s="65">
        <f t="shared" si="86"/>
        <v>1189</v>
      </c>
      <c r="AD56" s="65">
        <f t="shared" si="86"/>
        <v>1785</v>
      </c>
      <c r="AE56" s="65">
        <f t="shared" si="86"/>
        <v>0</v>
      </c>
      <c r="AF56" s="65">
        <f t="shared" si="86"/>
        <v>0</v>
      </c>
      <c r="AG56" s="65">
        <f t="shared" si="86"/>
        <v>0</v>
      </c>
      <c r="AH56" s="65">
        <f t="shared" si="86"/>
        <v>0</v>
      </c>
      <c r="AI56" s="65">
        <f t="shared" si="86"/>
        <v>1692</v>
      </c>
      <c r="AJ56" s="65">
        <f t="shared" si="86"/>
        <v>2586</v>
      </c>
      <c r="AK56" s="65">
        <f t="shared" si="86"/>
        <v>0</v>
      </c>
      <c r="AL56" s="65">
        <f t="shared" si="86"/>
        <v>0</v>
      </c>
      <c r="AR56" s="17">
        <v>1700</v>
      </c>
      <c r="AS56" s="65">
        <f t="shared" ref="AS56:AS58" si="87">BL30*0.95</f>
        <v>780.9</v>
      </c>
      <c r="AT56" s="65">
        <f t="shared" ref="AT56:AT58" si="88">BM30*0.95</f>
        <v>1161.8499999999999</v>
      </c>
      <c r="AU56" s="65">
        <f t="shared" ref="AU56:AU58" si="89">BN30*0.95</f>
        <v>1226.45</v>
      </c>
      <c r="AV56" s="65">
        <f t="shared" ref="AV56:AV58" si="90">BO30*0.95</f>
        <v>1919.9499999999998</v>
      </c>
      <c r="AW56" s="65">
        <f t="shared" ref="AW56:AW58" si="91">BP30*0.95</f>
        <v>1437.35</v>
      </c>
      <c r="AX56" s="65">
        <f t="shared" ref="AX56:AX58" si="92">BQ30*0.95</f>
        <v>2137.5</v>
      </c>
      <c r="AY56" s="65">
        <f t="shared" ref="AY56:AY58" si="93">BR30*0.95</f>
        <v>1797.3999999999999</v>
      </c>
      <c r="AZ56" s="65">
        <f t="shared" ref="AZ56:AZ58" si="94">BS30*0.95</f>
        <v>2736</v>
      </c>
      <c r="BA56" s="65">
        <f t="shared" ref="BA56:BA58" si="95">BT30*0.95</f>
        <v>2224.9</v>
      </c>
      <c r="BB56" s="65">
        <f t="shared" ref="BB56:BB58" si="96">BU30*0.95</f>
        <v>3347.7999999999997</v>
      </c>
      <c r="BC56" s="65">
        <f t="shared" ref="BC56:BC58" si="97">BV30*0.95</f>
        <v>1927.55</v>
      </c>
      <c r="BD56" s="65">
        <f t="shared" ref="BD56:BD58" si="98">BW30*0.95</f>
        <v>2971.6</v>
      </c>
      <c r="BE56" s="65">
        <f t="shared" ref="BE56:BE58" si="99">BX30*0.95</f>
        <v>3106.5</v>
      </c>
      <c r="BF56" s="65">
        <f t="shared" ref="BF56:BF58" si="100">BY30*0.95</f>
        <v>4573.3</v>
      </c>
      <c r="BG56" s="18">
        <v>1700</v>
      </c>
    </row>
    <row r="57" spans="23:59" ht="15.75" thickBot="1" x14ac:dyDescent="0.3">
      <c r="W57">
        <v>1</v>
      </c>
      <c r="X57" s="17">
        <v>1400</v>
      </c>
      <c r="Y57" s="65">
        <f>AS27</f>
        <v>682</v>
      </c>
      <c r="Z57" s="65">
        <f t="shared" ref="Z57:AL57" si="101">AT27</f>
        <v>1027</v>
      </c>
      <c r="AA57" s="65">
        <f t="shared" si="101"/>
        <v>1071</v>
      </c>
      <c r="AB57" s="65">
        <f t="shared" si="101"/>
        <v>1672</v>
      </c>
      <c r="AC57" s="65">
        <f t="shared" si="101"/>
        <v>1255</v>
      </c>
      <c r="AD57" s="65">
        <f t="shared" si="101"/>
        <v>1861</v>
      </c>
      <c r="AE57" s="65">
        <f t="shared" si="101"/>
        <v>1567</v>
      </c>
      <c r="AF57" s="65">
        <f t="shared" si="101"/>
        <v>2381</v>
      </c>
      <c r="AG57" s="65">
        <f t="shared" si="101"/>
        <v>1937</v>
      </c>
      <c r="AH57" s="65">
        <f t="shared" si="101"/>
        <v>2912</v>
      </c>
      <c r="AI57" s="65">
        <f t="shared" si="101"/>
        <v>1686</v>
      </c>
      <c r="AJ57" s="65">
        <f t="shared" si="101"/>
        <v>2594</v>
      </c>
      <c r="AK57" s="65">
        <f t="shared" si="101"/>
        <v>2710</v>
      </c>
      <c r="AL57" s="65">
        <f t="shared" si="101"/>
        <v>3982</v>
      </c>
      <c r="AM57" s="18">
        <v>1400</v>
      </c>
      <c r="AR57" s="17">
        <v>1800</v>
      </c>
      <c r="AS57" s="65">
        <f t="shared" si="87"/>
        <v>824.59999999999991</v>
      </c>
      <c r="AT57" s="65">
        <f t="shared" si="88"/>
        <v>1223.5999999999999</v>
      </c>
      <c r="AU57" s="65">
        <f t="shared" si="89"/>
        <v>1295.8</v>
      </c>
      <c r="AV57" s="65">
        <f t="shared" si="90"/>
        <v>2030.1499999999999</v>
      </c>
      <c r="AW57" s="65">
        <f t="shared" si="91"/>
        <v>1520</v>
      </c>
      <c r="AX57" s="65">
        <f t="shared" si="92"/>
        <v>2260.0499999999997</v>
      </c>
      <c r="AY57" s="65">
        <f t="shared" si="93"/>
        <v>1901.8999999999999</v>
      </c>
      <c r="AZ57" s="65">
        <f t="shared" si="94"/>
        <v>2893.7</v>
      </c>
      <c r="BA57" s="65">
        <f t="shared" si="95"/>
        <v>2354.1</v>
      </c>
      <c r="BB57" s="65">
        <f t="shared" si="96"/>
        <v>3541.6</v>
      </c>
      <c r="BC57" s="65">
        <f t="shared" si="97"/>
        <v>2034.8999999999999</v>
      </c>
      <c r="BD57" s="65">
        <f t="shared" si="98"/>
        <v>3141.6499999999996</v>
      </c>
      <c r="BE57" s="65">
        <f t="shared" si="99"/>
        <v>3284.1499999999996</v>
      </c>
      <c r="BF57" s="65">
        <f t="shared" si="100"/>
        <v>4836.45</v>
      </c>
      <c r="BG57" s="18">
        <v>1800</v>
      </c>
    </row>
    <row r="58" spans="23:59" ht="15.75" thickBot="1" x14ac:dyDescent="0.3">
      <c r="W58">
        <v>2</v>
      </c>
      <c r="Y58" s="65">
        <f>AS53</f>
        <v>682</v>
      </c>
      <c r="Z58" s="65">
        <f t="shared" ref="Z58:AL58" si="102">AT53</f>
        <v>1027</v>
      </c>
      <c r="AA58" s="65">
        <f t="shared" si="102"/>
        <v>1071</v>
      </c>
      <c r="AB58" s="65">
        <f t="shared" si="102"/>
        <v>1672</v>
      </c>
      <c r="AC58" s="65">
        <f t="shared" si="102"/>
        <v>1255</v>
      </c>
      <c r="AD58" s="65">
        <f t="shared" si="102"/>
        <v>1861</v>
      </c>
      <c r="AE58" s="65">
        <f t="shared" si="102"/>
        <v>1567</v>
      </c>
      <c r="AF58" s="65">
        <f t="shared" si="102"/>
        <v>2381</v>
      </c>
      <c r="AG58" s="65">
        <f t="shared" si="102"/>
        <v>1937</v>
      </c>
      <c r="AH58" s="65">
        <f t="shared" si="102"/>
        <v>2912</v>
      </c>
      <c r="AI58" s="65">
        <f t="shared" si="102"/>
        <v>1686</v>
      </c>
      <c r="AJ58" s="65">
        <f t="shared" si="102"/>
        <v>2594</v>
      </c>
      <c r="AK58" s="65">
        <f t="shared" si="102"/>
        <v>2710</v>
      </c>
      <c r="AL58" s="65">
        <f t="shared" si="102"/>
        <v>3982</v>
      </c>
      <c r="AR58" s="17">
        <v>1900</v>
      </c>
      <c r="AS58" s="65">
        <f t="shared" si="87"/>
        <v>868.3</v>
      </c>
      <c r="AT58" s="65">
        <f t="shared" si="88"/>
        <v>1285.3499999999999</v>
      </c>
      <c r="AU58" s="65">
        <f t="shared" si="89"/>
        <v>1365.1499999999999</v>
      </c>
      <c r="AV58" s="65">
        <f t="shared" si="90"/>
        <v>2140.35</v>
      </c>
      <c r="AW58" s="65">
        <f t="shared" si="91"/>
        <v>1601.6999999999998</v>
      </c>
      <c r="AX58" s="65">
        <f t="shared" si="92"/>
        <v>2383.5499999999997</v>
      </c>
      <c r="AY58" s="65">
        <f t="shared" si="93"/>
        <v>2005.4499999999998</v>
      </c>
      <c r="AZ58" s="65">
        <f t="shared" si="94"/>
        <v>3052.35</v>
      </c>
      <c r="BA58" s="65">
        <f t="shared" si="95"/>
        <v>2482.35</v>
      </c>
      <c r="BB58" s="65">
        <f t="shared" si="96"/>
        <v>3735.3999999999996</v>
      </c>
      <c r="BC58" s="65">
        <f t="shared" si="97"/>
        <v>2143.1999999999998</v>
      </c>
      <c r="BD58" s="65">
        <f t="shared" si="98"/>
        <v>3310.75</v>
      </c>
      <c r="BE58" s="65">
        <f t="shared" si="99"/>
        <v>3461.7999999999997</v>
      </c>
      <c r="BF58" s="65">
        <f t="shared" si="100"/>
        <v>5100.55</v>
      </c>
      <c r="BG58" s="18">
        <v>1900</v>
      </c>
    </row>
    <row r="59" spans="23:59" ht="15.75" thickBot="1" x14ac:dyDescent="0.3">
      <c r="W59">
        <v>3</v>
      </c>
      <c r="Y59" s="65">
        <f>AS79</f>
        <v>682</v>
      </c>
      <c r="Z59" s="65">
        <f t="shared" ref="Z59:AL59" si="103">AT79</f>
        <v>1027</v>
      </c>
      <c r="AA59" s="65">
        <f t="shared" si="103"/>
        <v>0</v>
      </c>
      <c r="AB59" s="65">
        <f t="shared" si="103"/>
        <v>0</v>
      </c>
      <c r="AC59" s="65">
        <f t="shared" si="103"/>
        <v>1278</v>
      </c>
      <c r="AD59" s="65">
        <f t="shared" si="103"/>
        <v>1919</v>
      </c>
      <c r="AE59" s="65">
        <f t="shared" si="103"/>
        <v>0</v>
      </c>
      <c r="AF59" s="65">
        <f t="shared" si="103"/>
        <v>0</v>
      </c>
      <c r="AG59" s="65">
        <f t="shared" si="103"/>
        <v>0</v>
      </c>
      <c r="AH59" s="65">
        <f t="shared" si="103"/>
        <v>0</v>
      </c>
      <c r="AI59" s="65">
        <f t="shared" si="103"/>
        <v>1817</v>
      </c>
      <c r="AJ59" s="65">
        <f t="shared" si="103"/>
        <v>2781</v>
      </c>
      <c r="AK59" s="65">
        <f t="shared" si="103"/>
        <v>0</v>
      </c>
      <c r="AL59" s="65">
        <f t="shared" si="103"/>
        <v>0</v>
      </c>
      <c r="AR59" s="17">
        <v>2000</v>
      </c>
      <c r="AS59" s="65">
        <f>BL33*0.9</f>
        <v>865.80000000000007</v>
      </c>
      <c r="AT59" s="65">
        <f t="shared" ref="AT59:BF59" si="104">BM33*0.9</f>
        <v>1277.1000000000001</v>
      </c>
      <c r="AU59" s="65">
        <f t="shared" si="104"/>
        <v>1359.9</v>
      </c>
      <c r="AV59" s="65">
        <f t="shared" si="104"/>
        <v>2132.1</v>
      </c>
      <c r="AW59" s="65">
        <f t="shared" si="104"/>
        <v>1595.7</v>
      </c>
      <c r="AX59" s="65">
        <f t="shared" si="104"/>
        <v>2374.2000000000003</v>
      </c>
      <c r="AY59" s="65">
        <f t="shared" si="104"/>
        <v>1997.1000000000001</v>
      </c>
      <c r="AZ59" s="65">
        <f t="shared" si="104"/>
        <v>3041.1</v>
      </c>
      <c r="BA59" s="65">
        <f t="shared" si="104"/>
        <v>2472.3000000000002</v>
      </c>
      <c r="BB59" s="65">
        <f t="shared" si="104"/>
        <v>3723.3</v>
      </c>
      <c r="BC59" s="65">
        <f t="shared" si="104"/>
        <v>2133.9</v>
      </c>
      <c r="BD59" s="65">
        <f t="shared" si="104"/>
        <v>3296.7000000000003</v>
      </c>
      <c r="BE59" s="65">
        <f t="shared" si="104"/>
        <v>3447.9</v>
      </c>
      <c r="BF59" s="65">
        <f t="shared" si="104"/>
        <v>5082.3</v>
      </c>
      <c r="BG59" s="18">
        <v>2000</v>
      </c>
    </row>
    <row r="60" spans="23:59" ht="15.75" thickBot="1" x14ac:dyDescent="0.3">
      <c r="W60">
        <v>4</v>
      </c>
      <c r="Y60" s="65">
        <f>AS105</f>
        <v>682</v>
      </c>
      <c r="Z60" s="65">
        <f t="shared" ref="Z60:AL60" si="105">AT105</f>
        <v>1027</v>
      </c>
      <c r="AA60" s="65">
        <f t="shared" si="105"/>
        <v>0</v>
      </c>
      <c r="AB60" s="65">
        <f t="shared" si="105"/>
        <v>0</v>
      </c>
      <c r="AC60" s="65">
        <f t="shared" si="105"/>
        <v>1278</v>
      </c>
      <c r="AD60" s="65">
        <f t="shared" si="105"/>
        <v>1919</v>
      </c>
      <c r="AE60" s="65">
        <f t="shared" si="105"/>
        <v>0</v>
      </c>
      <c r="AF60" s="65">
        <f t="shared" si="105"/>
        <v>0</v>
      </c>
      <c r="AG60" s="65">
        <f t="shared" si="105"/>
        <v>0</v>
      </c>
      <c r="AH60" s="65">
        <f t="shared" si="105"/>
        <v>0</v>
      </c>
      <c r="AI60" s="65">
        <f t="shared" si="105"/>
        <v>1817</v>
      </c>
      <c r="AJ60" s="65">
        <f t="shared" si="105"/>
        <v>2781</v>
      </c>
      <c r="AK60" s="65">
        <f t="shared" si="105"/>
        <v>0</v>
      </c>
      <c r="AL60" s="65">
        <f t="shared" si="105"/>
        <v>0</v>
      </c>
      <c r="AR60" s="17">
        <v>2200</v>
      </c>
      <c r="AS60" s="65">
        <f t="shared" ref="AS60:AS64" si="106">BL34*0.9</f>
        <v>948.6</v>
      </c>
      <c r="AT60" s="65">
        <f t="shared" ref="AT60:AT64" si="107">BM34*0.9</f>
        <v>1394.1000000000001</v>
      </c>
      <c r="AU60" s="65">
        <f t="shared" ref="AU60:AU64" si="108">BN34*0.9</f>
        <v>1492.2</v>
      </c>
      <c r="AV60" s="65">
        <f t="shared" ref="AV60:AV64" si="109">BO34*0.9</f>
        <v>2340.9</v>
      </c>
      <c r="AW60" s="65">
        <f t="shared" ref="AW60:AW64" si="110">BP34*0.9</f>
        <v>1750.5</v>
      </c>
      <c r="AX60" s="65">
        <f t="shared" ref="AX60:AX64" si="111">BQ34*0.9</f>
        <v>2607.3000000000002</v>
      </c>
      <c r="AY60" s="65">
        <f t="shared" ref="AY60:AY64" si="112">BR34*0.9</f>
        <v>2192.4</v>
      </c>
      <c r="AZ60" s="65">
        <f t="shared" ref="AZ60:AZ64" si="113">BS34*0.9</f>
        <v>3340.8</v>
      </c>
      <c r="BA60" s="65">
        <f t="shared" ref="BA60:BA64" si="114">BT34*0.9</f>
        <v>2716.2000000000003</v>
      </c>
      <c r="BB60" s="65">
        <f t="shared" ref="BB60:BB64" si="115">BU34*0.9</f>
        <v>4090.5</v>
      </c>
      <c r="BC60" s="65">
        <f t="shared" ref="BC60:BC64" si="116">BV34*0.9</f>
        <v>2338.2000000000003</v>
      </c>
      <c r="BD60" s="65">
        <f t="shared" ref="BD60:BD64" si="117">BW34*0.9</f>
        <v>3617.1</v>
      </c>
      <c r="BE60" s="65">
        <f t="shared" ref="BE60:BE64" si="118">BX34*0.9</f>
        <v>3784.5</v>
      </c>
      <c r="BF60" s="65">
        <f t="shared" ref="BF60:BF64" si="119">BY34*0.9</f>
        <v>5580.9000000000005</v>
      </c>
      <c r="BG60" s="18">
        <v>2200</v>
      </c>
    </row>
    <row r="61" spans="23:59" ht="15.75" thickBot="1" x14ac:dyDescent="0.3">
      <c r="W61">
        <v>1</v>
      </c>
      <c r="X61" s="17">
        <v>1500</v>
      </c>
      <c r="Y61" s="65">
        <f>AS28</f>
        <v>728</v>
      </c>
      <c r="Z61" s="65">
        <f t="shared" ref="Z61:AL61" si="120">AT28</f>
        <v>1092</v>
      </c>
      <c r="AA61" s="65">
        <f t="shared" si="120"/>
        <v>1144</v>
      </c>
      <c r="AB61" s="65">
        <f t="shared" si="120"/>
        <v>1788</v>
      </c>
      <c r="AC61" s="65">
        <f t="shared" si="120"/>
        <v>1340</v>
      </c>
      <c r="AD61" s="65">
        <f t="shared" si="120"/>
        <v>1992</v>
      </c>
      <c r="AE61" s="65">
        <f t="shared" si="120"/>
        <v>1675</v>
      </c>
      <c r="AF61" s="65">
        <f t="shared" si="120"/>
        <v>2547</v>
      </c>
      <c r="AG61" s="65">
        <f t="shared" si="120"/>
        <v>2073</v>
      </c>
      <c r="AH61" s="65">
        <f t="shared" si="120"/>
        <v>3116</v>
      </c>
      <c r="AI61" s="65">
        <f t="shared" si="120"/>
        <v>1800</v>
      </c>
      <c r="AJ61" s="65">
        <f t="shared" si="120"/>
        <v>2772</v>
      </c>
      <c r="AK61" s="65">
        <f t="shared" si="120"/>
        <v>2897</v>
      </c>
      <c r="AL61" s="65">
        <f t="shared" si="120"/>
        <v>4260</v>
      </c>
      <c r="AM61" s="18">
        <v>1500</v>
      </c>
      <c r="AR61" s="17">
        <v>2400</v>
      </c>
      <c r="AS61" s="65">
        <f t="shared" si="106"/>
        <v>1032.3</v>
      </c>
      <c r="AT61" s="65">
        <f t="shared" si="107"/>
        <v>1512</v>
      </c>
      <c r="AU61" s="65">
        <f t="shared" si="108"/>
        <v>1623.6000000000001</v>
      </c>
      <c r="AV61" s="65">
        <f t="shared" si="109"/>
        <v>2549.7000000000003</v>
      </c>
      <c r="AW61" s="65">
        <f t="shared" si="110"/>
        <v>1906.2</v>
      </c>
      <c r="AX61" s="65">
        <f t="shared" si="111"/>
        <v>2840.4</v>
      </c>
      <c r="AY61" s="65">
        <f t="shared" si="112"/>
        <v>2387.7000000000003</v>
      </c>
      <c r="AZ61" s="65">
        <f t="shared" si="113"/>
        <v>3640.5</v>
      </c>
      <c r="BA61" s="65">
        <f t="shared" si="114"/>
        <v>2958.3</v>
      </c>
      <c r="BB61" s="65">
        <f t="shared" si="115"/>
        <v>4456.8</v>
      </c>
      <c r="BC61" s="65">
        <f t="shared" si="116"/>
        <v>2544.3000000000002</v>
      </c>
      <c r="BD61" s="65">
        <f t="shared" si="117"/>
        <v>3937.5</v>
      </c>
      <c r="BE61" s="65">
        <f t="shared" si="118"/>
        <v>4121.1000000000004</v>
      </c>
      <c r="BF61" s="65">
        <f t="shared" si="119"/>
        <v>6079.5</v>
      </c>
      <c r="BG61" s="18">
        <v>2400</v>
      </c>
    </row>
    <row r="62" spans="23:59" ht="15.75" thickBot="1" x14ac:dyDescent="0.3">
      <c r="W62">
        <v>2</v>
      </c>
      <c r="Y62" s="65">
        <f>AS54</f>
        <v>728</v>
      </c>
      <c r="Z62" s="65">
        <f t="shared" ref="Z62:AL62" si="121">AT54</f>
        <v>1092</v>
      </c>
      <c r="AA62" s="65">
        <f t="shared" si="121"/>
        <v>1144</v>
      </c>
      <c r="AB62" s="65">
        <f t="shared" si="121"/>
        <v>1788</v>
      </c>
      <c r="AC62" s="65">
        <f t="shared" si="121"/>
        <v>1340</v>
      </c>
      <c r="AD62" s="65">
        <f t="shared" si="121"/>
        <v>1992</v>
      </c>
      <c r="AE62" s="65">
        <f t="shared" si="121"/>
        <v>1675</v>
      </c>
      <c r="AF62" s="65">
        <f t="shared" si="121"/>
        <v>2547</v>
      </c>
      <c r="AG62" s="65">
        <f t="shared" si="121"/>
        <v>2073</v>
      </c>
      <c r="AH62" s="65">
        <f t="shared" si="121"/>
        <v>3116</v>
      </c>
      <c r="AI62" s="65">
        <f t="shared" si="121"/>
        <v>1800</v>
      </c>
      <c r="AJ62" s="65">
        <f t="shared" si="121"/>
        <v>2772</v>
      </c>
      <c r="AK62" s="65">
        <f t="shared" si="121"/>
        <v>2897</v>
      </c>
      <c r="AL62" s="65">
        <f t="shared" si="121"/>
        <v>4260</v>
      </c>
      <c r="AR62" s="17">
        <v>2600</v>
      </c>
      <c r="AS62" s="65">
        <f t="shared" si="106"/>
        <v>1116</v>
      </c>
      <c r="AT62" s="65">
        <f t="shared" si="107"/>
        <v>1629.9</v>
      </c>
      <c r="AU62" s="65">
        <f t="shared" si="108"/>
        <v>1755.9</v>
      </c>
      <c r="AV62" s="65">
        <f t="shared" si="109"/>
        <v>2758.5</v>
      </c>
      <c r="AW62" s="65">
        <f t="shared" si="110"/>
        <v>2061.9</v>
      </c>
      <c r="AX62" s="65">
        <f t="shared" si="111"/>
        <v>3072.6</v>
      </c>
      <c r="AY62" s="65">
        <f t="shared" si="112"/>
        <v>2583</v>
      </c>
      <c r="AZ62" s="65">
        <f t="shared" si="113"/>
        <v>3940.2000000000003</v>
      </c>
      <c r="BA62" s="65">
        <f t="shared" si="114"/>
        <v>3202.2000000000003</v>
      </c>
      <c r="BB62" s="65">
        <f t="shared" si="115"/>
        <v>4824.9000000000005</v>
      </c>
      <c r="BC62" s="65">
        <f t="shared" si="116"/>
        <v>2749.5</v>
      </c>
      <c r="BD62" s="65">
        <f t="shared" si="117"/>
        <v>4257.9000000000005</v>
      </c>
      <c r="BE62" s="65">
        <f t="shared" si="118"/>
        <v>4457.7</v>
      </c>
      <c r="BF62" s="65">
        <f t="shared" si="119"/>
        <v>6579</v>
      </c>
      <c r="BG62" s="18">
        <v>2600</v>
      </c>
    </row>
    <row r="63" spans="23:59" ht="15.75" thickBot="1" x14ac:dyDescent="0.3">
      <c r="W63">
        <v>3</v>
      </c>
      <c r="Y63" s="65">
        <f>AS80</f>
        <v>728</v>
      </c>
      <c r="Z63" s="65">
        <f t="shared" ref="Z63:AL63" si="122">AT80</f>
        <v>1092</v>
      </c>
      <c r="AA63" s="65">
        <f t="shared" si="122"/>
        <v>0</v>
      </c>
      <c r="AB63" s="65">
        <f t="shared" si="122"/>
        <v>0</v>
      </c>
      <c r="AC63" s="65">
        <f t="shared" si="122"/>
        <v>1367</v>
      </c>
      <c r="AD63" s="65">
        <f t="shared" si="122"/>
        <v>2055</v>
      </c>
      <c r="AE63" s="65">
        <f t="shared" si="122"/>
        <v>0</v>
      </c>
      <c r="AF63" s="65">
        <f t="shared" si="122"/>
        <v>0</v>
      </c>
      <c r="AG63" s="65">
        <f t="shared" si="122"/>
        <v>0</v>
      </c>
      <c r="AH63" s="65">
        <f t="shared" si="122"/>
        <v>0</v>
      </c>
      <c r="AI63" s="65">
        <f t="shared" si="122"/>
        <v>1943</v>
      </c>
      <c r="AJ63" s="65">
        <f t="shared" si="122"/>
        <v>2975</v>
      </c>
      <c r="AK63" s="65">
        <f t="shared" si="122"/>
        <v>0</v>
      </c>
      <c r="AL63" s="65">
        <f t="shared" si="122"/>
        <v>0</v>
      </c>
      <c r="AR63" s="17">
        <v>2800</v>
      </c>
      <c r="AS63" s="65">
        <f t="shared" si="106"/>
        <v>1199.7</v>
      </c>
      <c r="AT63" s="65">
        <f t="shared" si="107"/>
        <v>1746.9</v>
      </c>
      <c r="AU63" s="65">
        <f t="shared" si="108"/>
        <v>1887.3</v>
      </c>
      <c r="AV63" s="65">
        <f t="shared" si="109"/>
        <v>2967.3</v>
      </c>
      <c r="AW63" s="65">
        <f t="shared" si="110"/>
        <v>2217.6</v>
      </c>
      <c r="AX63" s="65">
        <f t="shared" si="111"/>
        <v>3306.6</v>
      </c>
      <c r="AY63" s="65">
        <f t="shared" si="112"/>
        <v>2780.1</v>
      </c>
      <c r="AZ63" s="65">
        <f t="shared" si="113"/>
        <v>4239.9000000000005</v>
      </c>
      <c r="BA63" s="65">
        <f t="shared" si="114"/>
        <v>3445.2000000000003</v>
      </c>
      <c r="BB63" s="65">
        <f t="shared" si="115"/>
        <v>5192.1000000000004</v>
      </c>
      <c r="BC63" s="65">
        <f t="shared" si="116"/>
        <v>2954.7000000000003</v>
      </c>
      <c r="BD63" s="65">
        <f t="shared" si="117"/>
        <v>4578.3</v>
      </c>
      <c r="BE63" s="65">
        <f t="shared" si="118"/>
        <v>4793.4000000000005</v>
      </c>
      <c r="BF63" s="65">
        <f t="shared" si="119"/>
        <v>7077.6</v>
      </c>
      <c r="BG63" s="18">
        <v>2800</v>
      </c>
    </row>
    <row r="64" spans="23:59" ht="15.75" thickBot="1" x14ac:dyDescent="0.3">
      <c r="W64">
        <v>4</v>
      </c>
      <c r="Y64" s="65">
        <f>AS106</f>
        <v>728</v>
      </c>
      <c r="Z64" s="65">
        <f t="shared" ref="Z64:AL64" si="123">AT106</f>
        <v>1092</v>
      </c>
      <c r="AA64" s="65">
        <f t="shared" si="123"/>
        <v>0</v>
      </c>
      <c r="AB64" s="65">
        <f t="shared" si="123"/>
        <v>0</v>
      </c>
      <c r="AC64" s="65">
        <f t="shared" si="123"/>
        <v>1367</v>
      </c>
      <c r="AD64" s="65">
        <f t="shared" si="123"/>
        <v>2055</v>
      </c>
      <c r="AE64" s="65">
        <f t="shared" si="123"/>
        <v>0</v>
      </c>
      <c r="AF64" s="65">
        <f t="shared" si="123"/>
        <v>0</v>
      </c>
      <c r="AG64" s="65">
        <f t="shared" si="123"/>
        <v>0</v>
      </c>
      <c r="AH64" s="65">
        <f t="shared" si="123"/>
        <v>0</v>
      </c>
      <c r="AI64" s="65">
        <f t="shared" si="123"/>
        <v>1943</v>
      </c>
      <c r="AJ64" s="65">
        <f t="shared" si="123"/>
        <v>2975</v>
      </c>
      <c r="AK64" s="65">
        <f t="shared" si="123"/>
        <v>0</v>
      </c>
      <c r="AL64" s="65">
        <f t="shared" si="123"/>
        <v>0</v>
      </c>
      <c r="AR64" s="17">
        <v>3000</v>
      </c>
      <c r="AS64" s="65">
        <f t="shared" si="106"/>
        <v>1285.2</v>
      </c>
      <c r="AT64" s="65">
        <f t="shared" si="107"/>
        <v>1864.8</v>
      </c>
      <c r="AU64" s="65">
        <f t="shared" si="108"/>
        <v>2019.6000000000001</v>
      </c>
      <c r="AV64" s="65">
        <f t="shared" si="109"/>
        <v>3176.1</v>
      </c>
      <c r="AW64" s="65">
        <f t="shared" si="110"/>
        <v>2372.4</v>
      </c>
      <c r="AX64" s="65">
        <f t="shared" si="111"/>
        <v>3538.8</v>
      </c>
      <c r="AY64" s="65">
        <f t="shared" si="112"/>
        <v>2975.4</v>
      </c>
      <c r="AZ64" s="65">
        <f t="shared" si="113"/>
        <v>4538.7</v>
      </c>
      <c r="BA64" s="65">
        <f t="shared" si="114"/>
        <v>3688.2000000000003</v>
      </c>
      <c r="BB64" s="65">
        <f t="shared" si="115"/>
        <v>5560.2</v>
      </c>
      <c r="BC64" s="65">
        <f t="shared" si="116"/>
        <v>3159.9</v>
      </c>
      <c r="BD64" s="65">
        <f t="shared" si="117"/>
        <v>4898.7</v>
      </c>
      <c r="BE64" s="65">
        <f t="shared" si="118"/>
        <v>5130</v>
      </c>
      <c r="BF64" s="65">
        <f t="shared" si="119"/>
        <v>7577.1</v>
      </c>
      <c r="BG64" s="18">
        <v>3000</v>
      </c>
    </row>
    <row r="65" spans="23:78" ht="15.75" thickBot="1" x14ac:dyDescent="0.3">
      <c r="W65">
        <v>1</v>
      </c>
      <c r="X65" s="17">
        <v>1600</v>
      </c>
      <c r="Y65" s="65">
        <f>AS29</f>
        <v>775</v>
      </c>
      <c r="Z65" s="65">
        <f t="shared" ref="Z65:AL65" si="124">AT29</f>
        <v>1157</v>
      </c>
      <c r="AA65" s="65">
        <f t="shared" si="124"/>
        <v>1218</v>
      </c>
      <c r="AB65" s="65">
        <f t="shared" si="124"/>
        <v>1905</v>
      </c>
      <c r="AC65" s="65">
        <f t="shared" si="124"/>
        <v>1427</v>
      </c>
      <c r="AD65" s="65">
        <f t="shared" si="124"/>
        <v>2121</v>
      </c>
      <c r="AE65" s="65">
        <f t="shared" si="124"/>
        <v>1784</v>
      </c>
      <c r="AF65" s="65">
        <f t="shared" si="124"/>
        <v>2713</v>
      </c>
      <c r="AG65" s="65">
        <f t="shared" si="124"/>
        <v>2207</v>
      </c>
      <c r="AH65" s="65">
        <f t="shared" si="124"/>
        <v>3320</v>
      </c>
      <c r="AI65" s="65">
        <f t="shared" si="124"/>
        <v>1914</v>
      </c>
      <c r="AJ65" s="65">
        <f t="shared" si="124"/>
        <v>2950</v>
      </c>
      <c r="AK65" s="65">
        <f t="shared" si="124"/>
        <v>3084</v>
      </c>
      <c r="AL65" s="65">
        <f t="shared" si="124"/>
        <v>4537</v>
      </c>
      <c r="AM65" s="18">
        <v>1600</v>
      </c>
    </row>
    <row r="66" spans="23:78" ht="15.75" thickBot="1" x14ac:dyDescent="0.3">
      <c r="W66">
        <v>2</v>
      </c>
      <c r="Y66" s="65">
        <f>AS55</f>
        <v>736.25</v>
      </c>
      <c r="Z66" s="65">
        <f t="shared" ref="Z66:AL66" si="125">AT55</f>
        <v>1099.1499999999999</v>
      </c>
      <c r="AA66" s="65">
        <f t="shared" si="125"/>
        <v>1157.0999999999999</v>
      </c>
      <c r="AB66" s="65">
        <f t="shared" si="125"/>
        <v>1809.75</v>
      </c>
      <c r="AC66" s="65">
        <f t="shared" si="125"/>
        <v>1355.6499999999999</v>
      </c>
      <c r="AD66" s="65">
        <f t="shared" si="125"/>
        <v>2014.9499999999998</v>
      </c>
      <c r="AE66" s="65">
        <f t="shared" si="125"/>
        <v>1694.8</v>
      </c>
      <c r="AF66" s="65">
        <f t="shared" si="125"/>
        <v>2577.35</v>
      </c>
      <c r="AG66" s="65">
        <f t="shared" si="125"/>
        <v>2096.65</v>
      </c>
      <c r="AH66" s="65">
        <f t="shared" si="125"/>
        <v>3154</v>
      </c>
      <c r="AI66" s="65">
        <f t="shared" si="125"/>
        <v>1818.3</v>
      </c>
      <c r="AJ66" s="65">
        <f t="shared" si="125"/>
        <v>2802.5</v>
      </c>
      <c r="AK66" s="65">
        <f t="shared" si="125"/>
        <v>2929.7999999999997</v>
      </c>
      <c r="AL66" s="65">
        <f t="shared" si="125"/>
        <v>4310.1499999999996</v>
      </c>
      <c r="AU66" s="124" t="s">
        <v>34</v>
      </c>
      <c r="AV66" s="124"/>
      <c r="AW66" s="124"/>
      <c r="AX66" s="124"/>
      <c r="AY66" s="124"/>
      <c r="AZ66" s="124"/>
      <c r="BA66" s="124"/>
      <c r="BB66" s="124"/>
      <c r="BC66" s="124"/>
      <c r="BN66" s="124" t="s">
        <v>34</v>
      </c>
      <c r="BO66" s="124"/>
      <c r="BP66" s="124"/>
      <c r="BQ66" s="124"/>
      <c r="BR66" s="124"/>
      <c r="BS66" s="124"/>
      <c r="BT66" s="124"/>
      <c r="BU66" s="124"/>
      <c r="BV66" s="124"/>
    </row>
    <row r="67" spans="23:78" ht="15.75" thickBot="1" x14ac:dyDescent="0.3">
      <c r="W67">
        <v>3</v>
      </c>
      <c r="Y67" s="65">
        <f>AS81</f>
        <v>775</v>
      </c>
      <c r="Z67" s="65">
        <f t="shared" ref="Z67:AL67" si="126">AT81</f>
        <v>1157</v>
      </c>
      <c r="AA67" s="65">
        <f t="shared" si="126"/>
        <v>0</v>
      </c>
      <c r="AB67" s="65">
        <f t="shared" si="126"/>
        <v>0</v>
      </c>
      <c r="AC67" s="65">
        <f t="shared" si="126"/>
        <v>1456</v>
      </c>
      <c r="AD67" s="65">
        <f t="shared" si="126"/>
        <v>2189</v>
      </c>
      <c r="AE67" s="65">
        <f t="shared" si="126"/>
        <v>0</v>
      </c>
      <c r="AF67" s="65">
        <f t="shared" si="126"/>
        <v>0</v>
      </c>
      <c r="AG67" s="65">
        <f t="shared" si="126"/>
        <v>0</v>
      </c>
      <c r="AH67" s="65">
        <f t="shared" si="126"/>
        <v>0</v>
      </c>
      <c r="AI67" s="65">
        <f t="shared" si="126"/>
        <v>2068</v>
      </c>
      <c r="AJ67" s="65">
        <f t="shared" si="126"/>
        <v>3169</v>
      </c>
      <c r="AK67" s="65">
        <f t="shared" si="126"/>
        <v>0</v>
      </c>
      <c r="AL67" s="65">
        <f t="shared" si="126"/>
        <v>0</v>
      </c>
      <c r="AR67" s="31"/>
      <c r="AS67" s="51" t="s">
        <v>14</v>
      </c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118" t="s">
        <v>13</v>
      </c>
      <c r="BK67" s="31"/>
      <c r="BL67" s="51" t="s">
        <v>14</v>
      </c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118" t="s">
        <v>13</v>
      </c>
    </row>
    <row r="68" spans="23:78" ht="15.75" thickBot="1" x14ac:dyDescent="0.3">
      <c r="W68">
        <v>4</v>
      </c>
      <c r="Y68" s="65">
        <f>AS107</f>
        <v>736.25</v>
      </c>
      <c r="Z68" s="65">
        <f t="shared" ref="Z68:AL68" si="127">AT107</f>
        <v>1099.1499999999999</v>
      </c>
      <c r="AA68" s="65">
        <f t="shared" si="127"/>
        <v>0</v>
      </c>
      <c r="AB68" s="65">
        <f t="shared" si="127"/>
        <v>0</v>
      </c>
      <c r="AC68" s="65">
        <f t="shared" si="127"/>
        <v>1383.2</v>
      </c>
      <c r="AD68" s="65">
        <f t="shared" si="127"/>
        <v>2079.5499999999997</v>
      </c>
      <c r="AE68" s="65">
        <f t="shared" si="127"/>
        <v>0</v>
      </c>
      <c r="AF68" s="65">
        <f t="shared" si="127"/>
        <v>0</v>
      </c>
      <c r="AG68" s="65">
        <f t="shared" si="127"/>
        <v>0</v>
      </c>
      <c r="AH68" s="65">
        <f t="shared" si="127"/>
        <v>0</v>
      </c>
      <c r="AI68" s="65">
        <f t="shared" si="127"/>
        <v>1964.6</v>
      </c>
      <c r="AJ68" s="65">
        <f t="shared" si="127"/>
        <v>3010.5499999999997</v>
      </c>
      <c r="AK68" s="65">
        <f t="shared" si="127"/>
        <v>0</v>
      </c>
      <c r="AL68" s="65">
        <f t="shared" si="127"/>
        <v>0</v>
      </c>
      <c r="AR68" s="32"/>
      <c r="AS68" s="63">
        <v>300</v>
      </c>
      <c r="AT68" s="64">
        <v>500</v>
      </c>
      <c r="AU68" s="63">
        <v>300</v>
      </c>
      <c r="AV68" s="64">
        <v>500</v>
      </c>
      <c r="AW68" s="63">
        <v>300</v>
      </c>
      <c r="AX68" s="64">
        <v>500</v>
      </c>
      <c r="AY68" s="63">
        <v>300</v>
      </c>
      <c r="AZ68" s="64">
        <v>500</v>
      </c>
      <c r="BA68" s="63">
        <v>300</v>
      </c>
      <c r="BB68" s="64">
        <v>500</v>
      </c>
      <c r="BC68" s="63">
        <v>300</v>
      </c>
      <c r="BD68" s="64">
        <v>500</v>
      </c>
      <c r="BE68" s="63">
        <v>300</v>
      </c>
      <c r="BF68" s="64">
        <v>500</v>
      </c>
      <c r="BG68" s="118"/>
      <c r="BK68" s="32"/>
      <c r="BL68" s="63">
        <v>300</v>
      </c>
      <c r="BM68" s="64">
        <v>500</v>
      </c>
      <c r="BN68" s="63">
        <v>300</v>
      </c>
      <c r="BO68" s="64">
        <v>500</v>
      </c>
      <c r="BP68" s="63">
        <v>300</v>
      </c>
      <c r="BQ68" s="64">
        <v>500</v>
      </c>
      <c r="BR68" s="63">
        <v>300</v>
      </c>
      <c r="BS68" s="64">
        <v>500</v>
      </c>
      <c r="BT68" s="63">
        <v>300</v>
      </c>
      <c r="BU68" s="64">
        <v>500</v>
      </c>
      <c r="BV68" s="63">
        <v>300</v>
      </c>
      <c r="BW68" s="64">
        <v>500</v>
      </c>
      <c r="BX68" s="63">
        <v>300</v>
      </c>
      <c r="BY68" s="64">
        <v>500</v>
      </c>
      <c r="BZ68" s="118"/>
    </row>
    <row r="69" spans="23:78" ht="15.75" thickBot="1" x14ac:dyDescent="0.3">
      <c r="W69">
        <v>1</v>
      </c>
      <c r="X69" s="17">
        <v>1700</v>
      </c>
      <c r="Y69" s="65">
        <f>AS30</f>
        <v>822</v>
      </c>
      <c r="Z69" s="65">
        <f t="shared" ref="Z69:AL69" si="128">AT30</f>
        <v>1223</v>
      </c>
      <c r="AA69" s="65">
        <f t="shared" si="128"/>
        <v>1291</v>
      </c>
      <c r="AB69" s="65">
        <f t="shared" si="128"/>
        <v>2021</v>
      </c>
      <c r="AC69" s="65">
        <f t="shared" si="128"/>
        <v>1513</v>
      </c>
      <c r="AD69" s="65">
        <f t="shared" si="128"/>
        <v>2250</v>
      </c>
      <c r="AE69" s="65">
        <f t="shared" si="128"/>
        <v>1892</v>
      </c>
      <c r="AF69" s="65">
        <f t="shared" si="128"/>
        <v>2880</v>
      </c>
      <c r="AG69" s="65">
        <f t="shared" si="128"/>
        <v>2342</v>
      </c>
      <c r="AH69" s="65">
        <f t="shared" si="128"/>
        <v>3524</v>
      </c>
      <c r="AI69" s="65">
        <f t="shared" si="128"/>
        <v>2029</v>
      </c>
      <c r="AJ69" s="65">
        <f t="shared" si="128"/>
        <v>3128</v>
      </c>
      <c r="AK69" s="65">
        <f t="shared" si="128"/>
        <v>3270</v>
      </c>
      <c r="AL69" s="65">
        <f t="shared" si="128"/>
        <v>4814</v>
      </c>
      <c r="AM69" s="18">
        <v>1700</v>
      </c>
      <c r="AR69" s="17">
        <v>400</v>
      </c>
      <c r="AS69" s="65">
        <f>BL69*($D$12/70)^(1+0.26)</f>
        <v>216</v>
      </c>
      <c r="AT69" s="65">
        <f>BM69*($D$12/70)^(1+0.26)</f>
        <v>361</v>
      </c>
      <c r="AU69" s="65"/>
      <c r="AV69" s="65"/>
      <c r="AW69" s="65">
        <f>BP69*($D$12/70)^(1+0.28)</f>
        <v>389</v>
      </c>
      <c r="AX69" s="65">
        <f>BQ69*($D$12/70)^(1+0.28)</f>
        <v>572</v>
      </c>
      <c r="AY69" s="65"/>
      <c r="AZ69" s="65"/>
      <c r="BA69" s="65"/>
      <c r="BB69" s="65"/>
      <c r="BC69" s="65">
        <f>BV69*($D$12/70)^(1+0.3)</f>
        <v>564</v>
      </c>
      <c r="BD69" s="65">
        <f>BW69*($D$12/70)^(1+0.3)</f>
        <v>841</v>
      </c>
      <c r="BE69" s="65"/>
      <c r="BF69" s="65"/>
      <c r="BG69" s="18">
        <v>400</v>
      </c>
      <c r="BK69" s="17">
        <v>400</v>
      </c>
      <c r="BL69" s="65">
        <v>216</v>
      </c>
      <c r="BM69" s="65">
        <v>361</v>
      </c>
      <c r="BN69" s="65"/>
      <c r="BO69" s="65"/>
      <c r="BP69" s="65">
        <v>389</v>
      </c>
      <c r="BQ69" s="65">
        <v>572</v>
      </c>
      <c r="BR69" s="65"/>
      <c r="BS69" s="65"/>
      <c r="BT69" s="65"/>
      <c r="BU69" s="65"/>
      <c r="BV69" s="65">
        <v>564</v>
      </c>
      <c r="BW69" s="65">
        <v>841</v>
      </c>
      <c r="BX69" s="65"/>
      <c r="BY69" s="65"/>
      <c r="BZ69" s="18">
        <v>400</v>
      </c>
    </row>
    <row r="70" spans="23:78" ht="15.75" thickBot="1" x14ac:dyDescent="0.3">
      <c r="W70">
        <v>2</v>
      </c>
      <c r="Y70" s="65">
        <f>AS56</f>
        <v>780.9</v>
      </c>
      <c r="Z70" s="65">
        <f t="shared" ref="Z70:AL70" si="129">AT56</f>
        <v>1161.8499999999999</v>
      </c>
      <c r="AA70" s="65">
        <f t="shared" si="129"/>
        <v>1226.45</v>
      </c>
      <c r="AB70" s="65">
        <f t="shared" si="129"/>
        <v>1919.9499999999998</v>
      </c>
      <c r="AC70" s="65">
        <f t="shared" si="129"/>
        <v>1437.35</v>
      </c>
      <c r="AD70" s="65">
        <f t="shared" si="129"/>
        <v>2137.5</v>
      </c>
      <c r="AE70" s="65">
        <f t="shared" si="129"/>
        <v>1797.3999999999999</v>
      </c>
      <c r="AF70" s="65">
        <f t="shared" si="129"/>
        <v>2736</v>
      </c>
      <c r="AG70" s="65">
        <f t="shared" si="129"/>
        <v>2224.9</v>
      </c>
      <c r="AH70" s="65">
        <f t="shared" si="129"/>
        <v>3347.7999999999997</v>
      </c>
      <c r="AI70" s="65">
        <f t="shared" si="129"/>
        <v>1927.55</v>
      </c>
      <c r="AJ70" s="65">
        <f t="shared" si="129"/>
        <v>2971.6</v>
      </c>
      <c r="AK70" s="65">
        <f t="shared" si="129"/>
        <v>3106.5</v>
      </c>
      <c r="AL70" s="65">
        <f t="shared" si="129"/>
        <v>4573.3</v>
      </c>
      <c r="AR70" s="17">
        <v>500</v>
      </c>
      <c r="AS70" s="65">
        <f t="shared" ref="AS70:AS90" si="130">BL70*($D$12/70)^(1+0.26)</f>
        <v>262</v>
      </c>
      <c r="AT70" s="65">
        <f t="shared" ref="AT70:AT90" si="131">BM70*($D$12/70)^(1+0.26)</f>
        <v>439</v>
      </c>
      <c r="AU70" s="65"/>
      <c r="AV70" s="65"/>
      <c r="AW70" s="65">
        <f t="shared" ref="AW70:AW90" si="132">BP70*($D$12/70)^(1+0.28)</f>
        <v>477</v>
      </c>
      <c r="AX70" s="65">
        <f t="shared" ref="AX70:AX90" si="133">BQ70*($D$12/70)^(1+0.28)</f>
        <v>706</v>
      </c>
      <c r="AY70" s="65"/>
      <c r="AZ70" s="65"/>
      <c r="BA70" s="65"/>
      <c r="BB70" s="65"/>
      <c r="BC70" s="65">
        <f t="shared" ref="BC70:BC90" si="134">BV70*($D$12/70)^(1+0.3)</f>
        <v>690</v>
      </c>
      <c r="BD70" s="65">
        <f t="shared" ref="BD70:BD90" si="135">BW70*($D$12/70)^(1+0.3)</f>
        <v>1034</v>
      </c>
      <c r="BE70" s="65"/>
      <c r="BF70" s="65"/>
      <c r="BG70" s="18">
        <v>500</v>
      </c>
      <c r="BK70" s="17">
        <v>500</v>
      </c>
      <c r="BL70" s="65">
        <v>262</v>
      </c>
      <c r="BM70" s="65">
        <v>439</v>
      </c>
      <c r="BN70" s="65"/>
      <c r="BO70" s="65"/>
      <c r="BP70" s="65">
        <v>477</v>
      </c>
      <c r="BQ70" s="65">
        <v>706</v>
      </c>
      <c r="BR70" s="65"/>
      <c r="BS70" s="65"/>
      <c r="BT70" s="65"/>
      <c r="BU70" s="65"/>
      <c r="BV70" s="65">
        <v>690</v>
      </c>
      <c r="BW70" s="65">
        <v>1034</v>
      </c>
      <c r="BX70" s="65"/>
      <c r="BY70" s="65"/>
      <c r="BZ70" s="18">
        <v>500</v>
      </c>
    </row>
    <row r="71" spans="23:78" ht="15.75" thickBot="1" x14ac:dyDescent="0.3">
      <c r="W71">
        <v>3</v>
      </c>
      <c r="Y71" s="65">
        <f>AS82</f>
        <v>822</v>
      </c>
      <c r="Z71" s="65">
        <f t="shared" ref="Z71:AL71" si="136">AT82</f>
        <v>1223</v>
      </c>
      <c r="AA71" s="65">
        <f t="shared" si="136"/>
        <v>0</v>
      </c>
      <c r="AB71" s="65">
        <f t="shared" si="136"/>
        <v>0</v>
      </c>
      <c r="AC71" s="65">
        <f t="shared" si="136"/>
        <v>1545</v>
      </c>
      <c r="AD71" s="65">
        <f t="shared" si="136"/>
        <v>2325</v>
      </c>
      <c r="AE71" s="65">
        <f t="shared" si="136"/>
        <v>0</v>
      </c>
      <c r="AF71" s="65">
        <f t="shared" si="136"/>
        <v>0</v>
      </c>
      <c r="AG71" s="65">
        <f t="shared" si="136"/>
        <v>0</v>
      </c>
      <c r="AH71" s="65">
        <f t="shared" si="136"/>
        <v>0</v>
      </c>
      <c r="AI71" s="65">
        <f t="shared" si="136"/>
        <v>2193</v>
      </c>
      <c r="AJ71" s="65">
        <f t="shared" si="136"/>
        <v>3363</v>
      </c>
      <c r="AK71" s="65">
        <f t="shared" si="136"/>
        <v>0</v>
      </c>
      <c r="AL71" s="65">
        <f t="shared" si="136"/>
        <v>0</v>
      </c>
      <c r="AR71" s="17">
        <v>600</v>
      </c>
      <c r="AS71" s="65">
        <f t="shared" si="130"/>
        <v>309</v>
      </c>
      <c r="AT71" s="65">
        <f t="shared" si="131"/>
        <v>504</v>
      </c>
      <c r="AU71" s="65"/>
      <c r="AV71" s="65"/>
      <c r="AW71" s="65">
        <f t="shared" si="132"/>
        <v>566</v>
      </c>
      <c r="AX71" s="65">
        <f t="shared" si="133"/>
        <v>841</v>
      </c>
      <c r="AY71" s="65"/>
      <c r="AZ71" s="65"/>
      <c r="BA71" s="65"/>
      <c r="BB71" s="65"/>
      <c r="BC71" s="65">
        <f t="shared" si="134"/>
        <v>815</v>
      </c>
      <c r="BD71" s="65">
        <f t="shared" si="135"/>
        <v>1229</v>
      </c>
      <c r="BE71" s="65"/>
      <c r="BF71" s="65"/>
      <c r="BG71" s="18">
        <v>600</v>
      </c>
      <c r="BK71" s="17">
        <v>600</v>
      </c>
      <c r="BL71" s="65">
        <v>309</v>
      </c>
      <c r="BM71" s="65">
        <v>504</v>
      </c>
      <c r="BN71" s="65"/>
      <c r="BO71" s="65"/>
      <c r="BP71" s="65">
        <v>566</v>
      </c>
      <c r="BQ71" s="65">
        <v>841</v>
      </c>
      <c r="BR71" s="65"/>
      <c r="BS71" s="65"/>
      <c r="BT71" s="65"/>
      <c r="BU71" s="65"/>
      <c r="BV71" s="65">
        <v>815</v>
      </c>
      <c r="BW71" s="65">
        <v>1229</v>
      </c>
      <c r="BX71" s="65"/>
      <c r="BY71" s="65"/>
      <c r="BZ71" s="18">
        <v>600</v>
      </c>
    </row>
    <row r="72" spans="23:78" ht="15.75" thickBot="1" x14ac:dyDescent="0.3">
      <c r="W72">
        <v>4</v>
      </c>
      <c r="Y72" s="65">
        <f>AS108</f>
        <v>780.9</v>
      </c>
      <c r="Z72" s="65">
        <f t="shared" ref="Z72:AL72" si="137">AT108</f>
        <v>1161.8499999999999</v>
      </c>
      <c r="AA72" s="65">
        <f t="shared" si="137"/>
        <v>0</v>
      </c>
      <c r="AB72" s="65">
        <f t="shared" si="137"/>
        <v>0</v>
      </c>
      <c r="AC72" s="65">
        <f t="shared" si="137"/>
        <v>1467.75</v>
      </c>
      <c r="AD72" s="65">
        <f t="shared" si="137"/>
        <v>2208.75</v>
      </c>
      <c r="AE72" s="65">
        <f t="shared" si="137"/>
        <v>0</v>
      </c>
      <c r="AF72" s="65">
        <f t="shared" si="137"/>
        <v>0</v>
      </c>
      <c r="AG72" s="65">
        <f t="shared" si="137"/>
        <v>0</v>
      </c>
      <c r="AH72" s="65">
        <f t="shared" si="137"/>
        <v>0</v>
      </c>
      <c r="AI72" s="65">
        <f t="shared" si="137"/>
        <v>2083.35</v>
      </c>
      <c r="AJ72" s="65">
        <f t="shared" si="137"/>
        <v>3194.85</v>
      </c>
      <c r="AK72" s="65">
        <f t="shared" si="137"/>
        <v>0</v>
      </c>
      <c r="AL72" s="65">
        <f t="shared" si="137"/>
        <v>0</v>
      </c>
      <c r="AR72" s="17">
        <v>700</v>
      </c>
      <c r="AS72" s="65">
        <f t="shared" si="130"/>
        <v>356</v>
      </c>
      <c r="AT72" s="65">
        <f t="shared" si="131"/>
        <v>569</v>
      </c>
      <c r="AU72" s="65"/>
      <c r="AV72" s="65"/>
      <c r="AW72" s="65">
        <f t="shared" si="132"/>
        <v>656</v>
      </c>
      <c r="AX72" s="65">
        <f t="shared" si="133"/>
        <v>976</v>
      </c>
      <c r="AY72" s="65"/>
      <c r="AZ72" s="65"/>
      <c r="BA72" s="65"/>
      <c r="BB72" s="65"/>
      <c r="BC72" s="65">
        <f t="shared" si="134"/>
        <v>940</v>
      </c>
      <c r="BD72" s="65">
        <f t="shared" si="135"/>
        <v>1423</v>
      </c>
      <c r="BE72" s="65"/>
      <c r="BF72" s="65"/>
      <c r="BG72" s="18">
        <v>700</v>
      </c>
      <c r="BK72" s="17">
        <v>700</v>
      </c>
      <c r="BL72" s="65">
        <v>356</v>
      </c>
      <c r="BM72" s="65">
        <v>569</v>
      </c>
      <c r="BN72" s="65"/>
      <c r="BO72" s="65"/>
      <c r="BP72" s="65">
        <v>656</v>
      </c>
      <c r="BQ72" s="65">
        <v>976</v>
      </c>
      <c r="BR72" s="65"/>
      <c r="BS72" s="65"/>
      <c r="BT72" s="65"/>
      <c r="BU72" s="65"/>
      <c r="BV72" s="65">
        <v>940</v>
      </c>
      <c r="BW72" s="65">
        <v>1423</v>
      </c>
      <c r="BX72" s="65"/>
      <c r="BY72" s="65"/>
      <c r="BZ72" s="18">
        <v>700</v>
      </c>
    </row>
    <row r="73" spans="23:78" ht="15.75" thickBot="1" x14ac:dyDescent="0.3">
      <c r="W73">
        <v>1</v>
      </c>
      <c r="X73" s="17">
        <v>1800</v>
      </c>
      <c r="Y73" s="65">
        <f>AS31</f>
        <v>868</v>
      </c>
      <c r="Z73" s="65">
        <f t="shared" ref="Z73:AL73" si="138">AT31</f>
        <v>1288</v>
      </c>
      <c r="AA73" s="65">
        <f t="shared" si="138"/>
        <v>1364</v>
      </c>
      <c r="AB73" s="65">
        <f t="shared" si="138"/>
        <v>2137</v>
      </c>
      <c r="AC73" s="65">
        <f t="shared" si="138"/>
        <v>1600</v>
      </c>
      <c r="AD73" s="65">
        <f t="shared" si="138"/>
        <v>2379</v>
      </c>
      <c r="AE73" s="65">
        <f t="shared" si="138"/>
        <v>2002</v>
      </c>
      <c r="AF73" s="65">
        <f t="shared" si="138"/>
        <v>3046</v>
      </c>
      <c r="AG73" s="65">
        <f t="shared" si="138"/>
        <v>2478</v>
      </c>
      <c r="AH73" s="65">
        <f t="shared" si="138"/>
        <v>3728</v>
      </c>
      <c r="AI73" s="65">
        <f t="shared" si="138"/>
        <v>2142</v>
      </c>
      <c r="AJ73" s="65">
        <f t="shared" si="138"/>
        <v>3307</v>
      </c>
      <c r="AK73" s="65">
        <f t="shared" si="138"/>
        <v>3457</v>
      </c>
      <c r="AL73" s="65">
        <f t="shared" si="138"/>
        <v>5091</v>
      </c>
      <c r="AM73" s="18">
        <v>1800</v>
      </c>
      <c r="AR73" s="17">
        <v>800</v>
      </c>
      <c r="AS73" s="65">
        <f t="shared" si="130"/>
        <v>402</v>
      </c>
      <c r="AT73" s="65">
        <f t="shared" si="131"/>
        <v>635</v>
      </c>
      <c r="AU73" s="65"/>
      <c r="AV73" s="65"/>
      <c r="AW73" s="65">
        <f t="shared" si="132"/>
        <v>744</v>
      </c>
      <c r="AX73" s="65">
        <f t="shared" si="133"/>
        <v>1111</v>
      </c>
      <c r="AY73" s="65"/>
      <c r="AZ73" s="65"/>
      <c r="BA73" s="65"/>
      <c r="BB73" s="65"/>
      <c r="BC73" s="65">
        <f t="shared" si="134"/>
        <v>1066</v>
      </c>
      <c r="BD73" s="65">
        <f t="shared" si="135"/>
        <v>1616</v>
      </c>
      <c r="BE73" s="65"/>
      <c r="BF73" s="65"/>
      <c r="BG73" s="18">
        <v>800</v>
      </c>
      <c r="BK73" s="17">
        <v>800</v>
      </c>
      <c r="BL73" s="65">
        <v>402</v>
      </c>
      <c r="BM73" s="65">
        <v>635</v>
      </c>
      <c r="BN73" s="65"/>
      <c r="BO73" s="65"/>
      <c r="BP73" s="65">
        <v>744</v>
      </c>
      <c r="BQ73" s="65">
        <v>1111</v>
      </c>
      <c r="BR73" s="65"/>
      <c r="BS73" s="65"/>
      <c r="BT73" s="65"/>
      <c r="BU73" s="65"/>
      <c r="BV73" s="65">
        <v>1066</v>
      </c>
      <c r="BW73" s="65">
        <v>1616</v>
      </c>
      <c r="BX73" s="65"/>
      <c r="BY73" s="65"/>
      <c r="BZ73" s="18">
        <v>800</v>
      </c>
    </row>
    <row r="74" spans="23:78" ht="15.75" thickBot="1" x14ac:dyDescent="0.3">
      <c r="W74">
        <v>2</v>
      </c>
      <c r="Y74" s="65">
        <f>AS57</f>
        <v>824.59999999999991</v>
      </c>
      <c r="Z74" s="65">
        <f t="shared" ref="Z74:AL74" si="139">AT57</f>
        <v>1223.5999999999999</v>
      </c>
      <c r="AA74" s="65">
        <f t="shared" si="139"/>
        <v>1295.8</v>
      </c>
      <c r="AB74" s="65">
        <f t="shared" si="139"/>
        <v>2030.1499999999999</v>
      </c>
      <c r="AC74" s="65">
        <f t="shared" si="139"/>
        <v>1520</v>
      </c>
      <c r="AD74" s="65">
        <f t="shared" si="139"/>
        <v>2260.0499999999997</v>
      </c>
      <c r="AE74" s="65">
        <f t="shared" si="139"/>
        <v>1901.8999999999999</v>
      </c>
      <c r="AF74" s="65">
        <f t="shared" si="139"/>
        <v>2893.7</v>
      </c>
      <c r="AG74" s="65">
        <f t="shared" si="139"/>
        <v>2354.1</v>
      </c>
      <c r="AH74" s="65">
        <f t="shared" si="139"/>
        <v>3541.6</v>
      </c>
      <c r="AI74" s="65">
        <f t="shared" si="139"/>
        <v>2034.8999999999999</v>
      </c>
      <c r="AJ74" s="65">
        <f t="shared" si="139"/>
        <v>3141.6499999999996</v>
      </c>
      <c r="AK74" s="65">
        <f t="shared" si="139"/>
        <v>3284.1499999999996</v>
      </c>
      <c r="AL74" s="65">
        <f t="shared" si="139"/>
        <v>4836.45</v>
      </c>
      <c r="AR74" s="17">
        <v>900</v>
      </c>
      <c r="AS74" s="65">
        <f t="shared" si="130"/>
        <v>448</v>
      </c>
      <c r="AT74" s="65">
        <f t="shared" si="131"/>
        <v>700</v>
      </c>
      <c r="AU74" s="65"/>
      <c r="AV74" s="65"/>
      <c r="AW74" s="65">
        <f t="shared" si="132"/>
        <v>833</v>
      </c>
      <c r="AX74" s="65">
        <f t="shared" si="133"/>
        <v>1246</v>
      </c>
      <c r="AY74" s="65"/>
      <c r="AZ74" s="65"/>
      <c r="BA74" s="65"/>
      <c r="BB74" s="65"/>
      <c r="BC74" s="65">
        <f t="shared" si="134"/>
        <v>1191</v>
      </c>
      <c r="BD74" s="65">
        <f t="shared" si="135"/>
        <v>1811</v>
      </c>
      <c r="BE74" s="65"/>
      <c r="BF74" s="65"/>
      <c r="BG74" s="18">
        <v>900</v>
      </c>
      <c r="BK74" s="17">
        <v>900</v>
      </c>
      <c r="BL74" s="65">
        <v>448</v>
      </c>
      <c r="BM74" s="65">
        <v>700</v>
      </c>
      <c r="BN74" s="65"/>
      <c r="BO74" s="65"/>
      <c r="BP74" s="65">
        <v>833</v>
      </c>
      <c r="BQ74" s="65">
        <v>1246</v>
      </c>
      <c r="BR74" s="65"/>
      <c r="BS74" s="65"/>
      <c r="BT74" s="65"/>
      <c r="BU74" s="65"/>
      <c r="BV74" s="65">
        <v>1191</v>
      </c>
      <c r="BW74" s="65">
        <v>1811</v>
      </c>
      <c r="BX74" s="65"/>
      <c r="BY74" s="65"/>
      <c r="BZ74" s="18">
        <v>900</v>
      </c>
    </row>
    <row r="75" spans="23:78" ht="15.75" thickBot="1" x14ac:dyDescent="0.3">
      <c r="W75">
        <v>3</v>
      </c>
      <c r="Y75" s="65">
        <f>AS83</f>
        <v>868</v>
      </c>
      <c r="Z75" s="65">
        <f t="shared" ref="Z75:AL75" si="140">AT83</f>
        <v>1288</v>
      </c>
      <c r="AA75" s="65">
        <f t="shared" si="140"/>
        <v>0</v>
      </c>
      <c r="AB75" s="65">
        <f t="shared" si="140"/>
        <v>0</v>
      </c>
      <c r="AC75" s="65">
        <f t="shared" si="140"/>
        <v>1634</v>
      </c>
      <c r="AD75" s="65">
        <f t="shared" si="140"/>
        <v>2459</v>
      </c>
      <c r="AE75" s="65">
        <f t="shared" si="140"/>
        <v>0</v>
      </c>
      <c r="AF75" s="65">
        <f t="shared" si="140"/>
        <v>0</v>
      </c>
      <c r="AG75" s="65">
        <f t="shared" si="140"/>
        <v>0</v>
      </c>
      <c r="AH75" s="65">
        <f t="shared" si="140"/>
        <v>0</v>
      </c>
      <c r="AI75" s="65">
        <f t="shared" si="140"/>
        <v>2319</v>
      </c>
      <c r="AJ75" s="65">
        <f t="shared" si="140"/>
        <v>3557</v>
      </c>
      <c r="AK75" s="65">
        <f t="shared" si="140"/>
        <v>0</v>
      </c>
      <c r="AL75" s="65">
        <f t="shared" si="140"/>
        <v>0</v>
      </c>
      <c r="AR75" s="17">
        <v>1000</v>
      </c>
      <c r="AS75" s="65">
        <f t="shared" si="130"/>
        <v>495</v>
      </c>
      <c r="AT75" s="65">
        <f t="shared" si="131"/>
        <v>765</v>
      </c>
      <c r="AU75" s="65"/>
      <c r="AV75" s="65"/>
      <c r="AW75" s="65">
        <f t="shared" si="132"/>
        <v>922</v>
      </c>
      <c r="AX75" s="65">
        <f t="shared" si="133"/>
        <v>1381</v>
      </c>
      <c r="AY75" s="65"/>
      <c r="AZ75" s="65"/>
      <c r="BA75" s="65"/>
      <c r="BB75" s="65"/>
      <c r="BC75" s="65">
        <f t="shared" si="134"/>
        <v>1316</v>
      </c>
      <c r="BD75" s="65">
        <f t="shared" si="135"/>
        <v>2005</v>
      </c>
      <c r="BE75" s="65"/>
      <c r="BF75" s="65"/>
      <c r="BG75" s="18">
        <v>1000</v>
      </c>
      <c r="BK75" s="17">
        <v>1000</v>
      </c>
      <c r="BL75" s="65">
        <v>495</v>
      </c>
      <c r="BM75" s="65">
        <v>765</v>
      </c>
      <c r="BN75" s="65"/>
      <c r="BO75" s="65"/>
      <c r="BP75" s="65">
        <v>922</v>
      </c>
      <c r="BQ75" s="65">
        <v>1381</v>
      </c>
      <c r="BR75" s="65"/>
      <c r="BS75" s="65"/>
      <c r="BT75" s="65"/>
      <c r="BU75" s="65"/>
      <c r="BV75" s="65">
        <v>1316</v>
      </c>
      <c r="BW75" s="65">
        <v>2005</v>
      </c>
      <c r="BX75" s="65"/>
      <c r="BY75" s="65"/>
      <c r="BZ75" s="18">
        <v>1000</v>
      </c>
    </row>
    <row r="76" spans="23:78" ht="15.75" thickBot="1" x14ac:dyDescent="0.3">
      <c r="W76">
        <v>4</v>
      </c>
      <c r="Y76" s="65">
        <f>AS109</f>
        <v>824.59999999999991</v>
      </c>
      <c r="Z76" s="65">
        <f t="shared" ref="Z76:AL76" si="141">AT109</f>
        <v>1223.5999999999999</v>
      </c>
      <c r="AA76" s="65">
        <f t="shared" si="141"/>
        <v>0</v>
      </c>
      <c r="AB76" s="65">
        <f t="shared" si="141"/>
        <v>0</v>
      </c>
      <c r="AC76" s="65">
        <f t="shared" si="141"/>
        <v>1552.3</v>
      </c>
      <c r="AD76" s="65">
        <f t="shared" si="141"/>
        <v>2336.0499999999997</v>
      </c>
      <c r="AE76" s="65">
        <f t="shared" si="141"/>
        <v>0</v>
      </c>
      <c r="AF76" s="65">
        <f t="shared" si="141"/>
        <v>0</v>
      </c>
      <c r="AG76" s="65">
        <f t="shared" si="141"/>
        <v>0</v>
      </c>
      <c r="AH76" s="65">
        <f t="shared" si="141"/>
        <v>0</v>
      </c>
      <c r="AI76" s="65">
        <f t="shared" si="141"/>
        <v>2203.0499999999997</v>
      </c>
      <c r="AJ76" s="65">
        <f t="shared" si="141"/>
        <v>3379.1499999999996</v>
      </c>
      <c r="AK76" s="65">
        <f t="shared" si="141"/>
        <v>0</v>
      </c>
      <c r="AL76" s="65">
        <f t="shared" si="141"/>
        <v>0</v>
      </c>
      <c r="AR76" s="17">
        <v>1100</v>
      </c>
      <c r="AS76" s="65">
        <f t="shared" si="130"/>
        <v>542</v>
      </c>
      <c r="AT76" s="65">
        <f t="shared" si="131"/>
        <v>831</v>
      </c>
      <c r="AU76" s="65"/>
      <c r="AV76" s="65"/>
      <c r="AW76" s="65">
        <f t="shared" si="132"/>
        <v>1011</v>
      </c>
      <c r="AX76" s="65">
        <f t="shared" si="133"/>
        <v>1515</v>
      </c>
      <c r="AY76" s="65"/>
      <c r="AZ76" s="65"/>
      <c r="BA76" s="65"/>
      <c r="BB76" s="65"/>
      <c r="BC76" s="65">
        <f t="shared" si="134"/>
        <v>1442</v>
      </c>
      <c r="BD76" s="65">
        <f t="shared" si="135"/>
        <v>2199</v>
      </c>
      <c r="BE76" s="65"/>
      <c r="BF76" s="65"/>
      <c r="BG76" s="18">
        <v>1100</v>
      </c>
      <c r="BK76" s="17">
        <v>1100</v>
      </c>
      <c r="BL76" s="65">
        <v>542</v>
      </c>
      <c r="BM76" s="65">
        <v>831</v>
      </c>
      <c r="BN76" s="65"/>
      <c r="BO76" s="65"/>
      <c r="BP76" s="65">
        <v>1011</v>
      </c>
      <c r="BQ76" s="65">
        <v>1515</v>
      </c>
      <c r="BR76" s="65"/>
      <c r="BS76" s="65"/>
      <c r="BT76" s="65"/>
      <c r="BU76" s="65"/>
      <c r="BV76" s="65">
        <v>1442</v>
      </c>
      <c r="BW76" s="65">
        <v>2199</v>
      </c>
      <c r="BX76" s="65"/>
      <c r="BY76" s="65"/>
      <c r="BZ76" s="18">
        <v>1100</v>
      </c>
    </row>
    <row r="77" spans="23:78" ht="15.75" thickBot="1" x14ac:dyDescent="0.3">
      <c r="W77">
        <v>1</v>
      </c>
      <c r="X77" s="17">
        <v>1900</v>
      </c>
      <c r="Y77" s="65">
        <f>AS32</f>
        <v>914</v>
      </c>
      <c r="Z77" s="65">
        <f t="shared" ref="Z77:AL77" si="142">AT32</f>
        <v>1353</v>
      </c>
      <c r="AA77" s="65">
        <f t="shared" si="142"/>
        <v>1437</v>
      </c>
      <c r="AB77" s="65">
        <f t="shared" si="142"/>
        <v>2253</v>
      </c>
      <c r="AC77" s="65">
        <f t="shared" si="142"/>
        <v>1686</v>
      </c>
      <c r="AD77" s="65">
        <f t="shared" si="142"/>
        <v>2509</v>
      </c>
      <c r="AE77" s="65">
        <f t="shared" si="142"/>
        <v>2111</v>
      </c>
      <c r="AF77" s="65">
        <f t="shared" si="142"/>
        <v>3213</v>
      </c>
      <c r="AG77" s="65">
        <f t="shared" si="142"/>
        <v>2613</v>
      </c>
      <c r="AH77" s="65">
        <f t="shared" si="142"/>
        <v>3932</v>
      </c>
      <c r="AI77" s="65">
        <f t="shared" si="142"/>
        <v>2256</v>
      </c>
      <c r="AJ77" s="65">
        <f t="shared" si="142"/>
        <v>3485</v>
      </c>
      <c r="AK77" s="65">
        <f t="shared" si="142"/>
        <v>3644</v>
      </c>
      <c r="AL77" s="65">
        <f t="shared" si="142"/>
        <v>5369</v>
      </c>
      <c r="AM77" s="18">
        <v>1900</v>
      </c>
      <c r="AR77" s="17">
        <v>1200</v>
      </c>
      <c r="AS77" s="65">
        <f t="shared" si="130"/>
        <v>588</v>
      </c>
      <c r="AT77" s="65">
        <f t="shared" si="131"/>
        <v>896</v>
      </c>
      <c r="AU77" s="65"/>
      <c r="AV77" s="65"/>
      <c r="AW77" s="65">
        <f t="shared" si="132"/>
        <v>1100</v>
      </c>
      <c r="AX77" s="65">
        <f t="shared" si="133"/>
        <v>1651</v>
      </c>
      <c r="AY77" s="65"/>
      <c r="AZ77" s="65"/>
      <c r="BA77" s="65"/>
      <c r="BB77" s="65"/>
      <c r="BC77" s="65">
        <f t="shared" si="134"/>
        <v>1567</v>
      </c>
      <c r="BD77" s="65">
        <f t="shared" si="135"/>
        <v>2393</v>
      </c>
      <c r="BE77" s="65"/>
      <c r="BF77" s="65"/>
      <c r="BG77" s="18">
        <v>1200</v>
      </c>
      <c r="BK77" s="17">
        <v>1200</v>
      </c>
      <c r="BL77" s="65">
        <v>588</v>
      </c>
      <c r="BM77" s="65">
        <v>896</v>
      </c>
      <c r="BN77" s="65"/>
      <c r="BO77" s="65"/>
      <c r="BP77" s="65">
        <v>1100</v>
      </c>
      <c r="BQ77" s="65">
        <v>1651</v>
      </c>
      <c r="BR77" s="65"/>
      <c r="BS77" s="65"/>
      <c r="BT77" s="65"/>
      <c r="BU77" s="65"/>
      <c r="BV77" s="65">
        <v>1567</v>
      </c>
      <c r="BW77" s="65">
        <v>2393</v>
      </c>
      <c r="BX77" s="65"/>
      <c r="BY77" s="65"/>
      <c r="BZ77" s="18">
        <v>1200</v>
      </c>
    </row>
    <row r="78" spans="23:78" ht="15.75" thickBot="1" x14ac:dyDescent="0.3">
      <c r="W78">
        <v>2</v>
      </c>
      <c r="Y78" s="65">
        <f>AS58</f>
        <v>868.3</v>
      </c>
      <c r="Z78" s="65">
        <f t="shared" ref="Z78:AL78" si="143">AT58</f>
        <v>1285.3499999999999</v>
      </c>
      <c r="AA78" s="65">
        <f t="shared" si="143"/>
        <v>1365.1499999999999</v>
      </c>
      <c r="AB78" s="65">
        <f t="shared" si="143"/>
        <v>2140.35</v>
      </c>
      <c r="AC78" s="65">
        <f t="shared" si="143"/>
        <v>1601.6999999999998</v>
      </c>
      <c r="AD78" s="65">
        <f t="shared" si="143"/>
        <v>2383.5499999999997</v>
      </c>
      <c r="AE78" s="65">
        <f t="shared" si="143"/>
        <v>2005.4499999999998</v>
      </c>
      <c r="AF78" s="65">
        <f t="shared" si="143"/>
        <v>3052.35</v>
      </c>
      <c r="AG78" s="65">
        <f t="shared" si="143"/>
        <v>2482.35</v>
      </c>
      <c r="AH78" s="65">
        <f t="shared" si="143"/>
        <v>3735.3999999999996</v>
      </c>
      <c r="AI78" s="65">
        <f t="shared" si="143"/>
        <v>2143.1999999999998</v>
      </c>
      <c r="AJ78" s="65">
        <f t="shared" si="143"/>
        <v>3310.75</v>
      </c>
      <c r="AK78" s="65">
        <f t="shared" si="143"/>
        <v>3461.7999999999997</v>
      </c>
      <c r="AL78" s="65">
        <f t="shared" si="143"/>
        <v>5100.55</v>
      </c>
      <c r="AR78" s="17">
        <v>1300</v>
      </c>
      <c r="AS78" s="65">
        <f t="shared" si="130"/>
        <v>635</v>
      </c>
      <c r="AT78" s="65">
        <f t="shared" si="131"/>
        <v>961</v>
      </c>
      <c r="AU78" s="65"/>
      <c r="AV78" s="65"/>
      <c r="AW78" s="65">
        <f t="shared" si="132"/>
        <v>1189</v>
      </c>
      <c r="AX78" s="65">
        <f t="shared" si="133"/>
        <v>1785</v>
      </c>
      <c r="AY78" s="65"/>
      <c r="AZ78" s="65"/>
      <c r="BA78" s="65"/>
      <c r="BB78" s="65"/>
      <c r="BC78" s="65">
        <f t="shared" si="134"/>
        <v>1692</v>
      </c>
      <c r="BD78" s="65">
        <f t="shared" si="135"/>
        <v>2586</v>
      </c>
      <c r="BE78" s="65"/>
      <c r="BF78" s="65"/>
      <c r="BG78" s="18">
        <v>1300</v>
      </c>
      <c r="BK78" s="17">
        <v>1300</v>
      </c>
      <c r="BL78" s="65">
        <v>635</v>
      </c>
      <c r="BM78" s="65">
        <v>961</v>
      </c>
      <c r="BN78" s="65"/>
      <c r="BO78" s="65"/>
      <c r="BP78" s="65">
        <v>1189</v>
      </c>
      <c r="BQ78" s="65">
        <v>1785</v>
      </c>
      <c r="BR78" s="65"/>
      <c r="BS78" s="65"/>
      <c r="BT78" s="65"/>
      <c r="BU78" s="65"/>
      <c r="BV78" s="65">
        <v>1692</v>
      </c>
      <c r="BW78" s="65">
        <v>2586</v>
      </c>
      <c r="BX78" s="65"/>
      <c r="BY78" s="65"/>
      <c r="BZ78" s="18">
        <v>1300</v>
      </c>
    </row>
    <row r="79" spans="23:78" ht="15.75" thickBot="1" x14ac:dyDescent="0.3">
      <c r="W79">
        <v>3</v>
      </c>
      <c r="Y79" s="65">
        <f>AS84</f>
        <v>914</v>
      </c>
      <c r="Z79" s="65">
        <f t="shared" ref="Z79:AL79" si="144">AT84</f>
        <v>1353</v>
      </c>
      <c r="AA79" s="65">
        <f t="shared" si="144"/>
        <v>0</v>
      </c>
      <c r="AB79" s="65">
        <f t="shared" si="144"/>
        <v>0</v>
      </c>
      <c r="AC79" s="65">
        <f t="shared" si="144"/>
        <v>1723</v>
      </c>
      <c r="AD79" s="65">
        <f t="shared" si="144"/>
        <v>2594</v>
      </c>
      <c r="AE79" s="65">
        <f t="shared" si="144"/>
        <v>0</v>
      </c>
      <c r="AF79" s="65">
        <f t="shared" si="144"/>
        <v>0</v>
      </c>
      <c r="AG79" s="65">
        <f t="shared" si="144"/>
        <v>0</v>
      </c>
      <c r="AH79" s="65">
        <f t="shared" si="144"/>
        <v>0</v>
      </c>
      <c r="AI79" s="65">
        <f t="shared" si="144"/>
        <v>2444</v>
      </c>
      <c r="AJ79" s="65">
        <f t="shared" si="144"/>
        <v>3751</v>
      </c>
      <c r="AK79" s="65">
        <f t="shared" si="144"/>
        <v>0</v>
      </c>
      <c r="AL79" s="65">
        <f t="shared" si="144"/>
        <v>0</v>
      </c>
      <c r="AR79" s="17">
        <v>1400</v>
      </c>
      <c r="AS79" s="65">
        <f t="shared" si="130"/>
        <v>682</v>
      </c>
      <c r="AT79" s="65">
        <f t="shared" si="131"/>
        <v>1027</v>
      </c>
      <c r="AU79" s="65"/>
      <c r="AV79" s="65"/>
      <c r="AW79" s="65">
        <f t="shared" si="132"/>
        <v>1278</v>
      </c>
      <c r="AX79" s="65">
        <f t="shared" si="133"/>
        <v>1919</v>
      </c>
      <c r="AY79" s="65"/>
      <c r="AZ79" s="65"/>
      <c r="BA79" s="65"/>
      <c r="BB79" s="65"/>
      <c r="BC79" s="65">
        <f t="shared" si="134"/>
        <v>1817</v>
      </c>
      <c r="BD79" s="65">
        <f t="shared" si="135"/>
        <v>2781</v>
      </c>
      <c r="BE79" s="65"/>
      <c r="BF79" s="65"/>
      <c r="BG79" s="18">
        <v>1400</v>
      </c>
      <c r="BK79" s="17">
        <v>1400</v>
      </c>
      <c r="BL79" s="65">
        <v>682</v>
      </c>
      <c r="BM79" s="65">
        <v>1027</v>
      </c>
      <c r="BN79" s="65"/>
      <c r="BO79" s="65"/>
      <c r="BP79" s="65">
        <v>1278</v>
      </c>
      <c r="BQ79" s="65">
        <v>1919</v>
      </c>
      <c r="BR79" s="65"/>
      <c r="BS79" s="65"/>
      <c r="BT79" s="65"/>
      <c r="BU79" s="65"/>
      <c r="BV79" s="65">
        <v>1817</v>
      </c>
      <c r="BW79" s="65">
        <v>2781</v>
      </c>
      <c r="BX79" s="65"/>
      <c r="BY79" s="65"/>
      <c r="BZ79" s="18">
        <v>1400</v>
      </c>
    </row>
    <row r="80" spans="23:78" ht="15.75" thickBot="1" x14ac:dyDescent="0.3">
      <c r="W80">
        <v>4</v>
      </c>
      <c r="Y80" s="65">
        <f>AS110</f>
        <v>868.3</v>
      </c>
      <c r="Z80" s="65">
        <f t="shared" ref="Z80:AL80" si="145">AT110</f>
        <v>1285.3499999999999</v>
      </c>
      <c r="AA80" s="65">
        <f t="shared" si="145"/>
        <v>0</v>
      </c>
      <c r="AB80" s="65">
        <f t="shared" si="145"/>
        <v>0</v>
      </c>
      <c r="AC80" s="65">
        <f t="shared" si="145"/>
        <v>1636.85</v>
      </c>
      <c r="AD80" s="65">
        <f t="shared" si="145"/>
        <v>2464.2999999999997</v>
      </c>
      <c r="AE80" s="65">
        <f t="shared" si="145"/>
        <v>0</v>
      </c>
      <c r="AF80" s="65">
        <f t="shared" si="145"/>
        <v>0</v>
      </c>
      <c r="AG80" s="65">
        <f t="shared" si="145"/>
        <v>0</v>
      </c>
      <c r="AH80" s="65">
        <f t="shared" si="145"/>
        <v>0</v>
      </c>
      <c r="AI80" s="65">
        <f t="shared" si="145"/>
        <v>2321.7999999999997</v>
      </c>
      <c r="AJ80" s="65">
        <f t="shared" si="145"/>
        <v>3563.45</v>
      </c>
      <c r="AK80" s="65">
        <f t="shared" si="145"/>
        <v>0</v>
      </c>
      <c r="AL80" s="65">
        <f t="shared" si="145"/>
        <v>0</v>
      </c>
      <c r="AR80" s="17">
        <v>1500</v>
      </c>
      <c r="AS80" s="65">
        <f t="shared" si="130"/>
        <v>728</v>
      </c>
      <c r="AT80" s="65">
        <f t="shared" si="131"/>
        <v>1092</v>
      </c>
      <c r="AU80" s="65"/>
      <c r="AV80" s="65"/>
      <c r="AW80" s="65">
        <f t="shared" si="132"/>
        <v>1367</v>
      </c>
      <c r="AX80" s="65">
        <f t="shared" si="133"/>
        <v>2055</v>
      </c>
      <c r="AY80" s="65"/>
      <c r="AZ80" s="65"/>
      <c r="BA80" s="65"/>
      <c r="BB80" s="65"/>
      <c r="BC80" s="65">
        <f t="shared" si="134"/>
        <v>1943</v>
      </c>
      <c r="BD80" s="65">
        <f t="shared" si="135"/>
        <v>2975</v>
      </c>
      <c r="BE80" s="65"/>
      <c r="BF80" s="65"/>
      <c r="BG80" s="18">
        <v>1500</v>
      </c>
      <c r="BK80" s="17">
        <v>1500</v>
      </c>
      <c r="BL80" s="65">
        <v>728</v>
      </c>
      <c r="BM80" s="65">
        <v>1092</v>
      </c>
      <c r="BN80" s="65"/>
      <c r="BO80" s="65"/>
      <c r="BP80" s="65">
        <v>1367</v>
      </c>
      <c r="BQ80" s="65">
        <v>2055</v>
      </c>
      <c r="BR80" s="65"/>
      <c r="BS80" s="65"/>
      <c r="BT80" s="65"/>
      <c r="BU80" s="65"/>
      <c r="BV80" s="65">
        <v>1943</v>
      </c>
      <c r="BW80" s="65">
        <v>2975</v>
      </c>
      <c r="BX80" s="65"/>
      <c r="BY80" s="65"/>
      <c r="BZ80" s="18">
        <v>1500</v>
      </c>
    </row>
    <row r="81" spans="23:78" ht="15.75" thickBot="1" x14ac:dyDescent="0.3">
      <c r="W81">
        <v>1</v>
      </c>
      <c r="X81" s="17">
        <v>2000</v>
      </c>
      <c r="Y81" s="65">
        <f>AS33</f>
        <v>962</v>
      </c>
      <c r="Z81" s="65">
        <f t="shared" ref="Z81:AL81" si="146">AT33</f>
        <v>1419</v>
      </c>
      <c r="AA81" s="65">
        <f t="shared" si="146"/>
        <v>1511</v>
      </c>
      <c r="AB81" s="65">
        <f t="shared" si="146"/>
        <v>2369</v>
      </c>
      <c r="AC81" s="65">
        <f t="shared" si="146"/>
        <v>1773</v>
      </c>
      <c r="AD81" s="65">
        <f t="shared" si="146"/>
        <v>2638</v>
      </c>
      <c r="AE81" s="65">
        <f t="shared" si="146"/>
        <v>2219</v>
      </c>
      <c r="AF81" s="65">
        <f t="shared" si="146"/>
        <v>3379</v>
      </c>
      <c r="AG81" s="65">
        <f t="shared" si="146"/>
        <v>2747</v>
      </c>
      <c r="AH81" s="65">
        <f t="shared" si="146"/>
        <v>4137</v>
      </c>
      <c r="AI81" s="65">
        <f t="shared" si="146"/>
        <v>2371</v>
      </c>
      <c r="AJ81" s="65">
        <f t="shared" si="146"/>
        <v>3663</v>
      </c>
      <c r="AK81" s="65">
        <f t="shared" si="146"/>
        <v>3831</v>
      </c>
      <c r="AL81" s="65">
        <f t="shared" si="146"/>
        <v>5647</v>
      </c>
      <c r="AM81" s="18">
        <v>2000</v>
      </c>
      <c r="AR81" s="17">
        <v>1600</v>
      </c>
      <c r="AS81" s="65">
        <f t="shared" si="130"/>
        <v>775</v>
      </c>
      <c r="AT81" s="65">
        <f t="shared" si="131"/>
        <v>1157</v>
      </c>
      <c r="AU81" s="65"/>
      <c r="AV81" s="65"/>
      <c r="AW81" s="65">
        <f t="shared" si="132"/>
        <v>1456</v>
      </c>
      <c r="AX81" s="65">
        <f t="shared" si="133"/>
        <v>2189</v>
      </c>
      <c r="AY81" s="65"/>
      <c r="AZ81" s="65"/>
      <c r="BA81" s="65"/>
      <c r="BB81" s="65"/>
      <c r="BC81" s="65">
        <f t="shared" si="134"/>
        <v>2068</v>
      </c>
      <c r="BD81" s="65">
        <f t="shared" si="135"/>
        <v>3169</v>
      </c>
      <c r="BE81" s="65"/>
      <c r="BF81" s="65"/>
      <c r="BG81" s="18">
        <v>1600</v>
      </c>
      <c r="BK81" s="17">
        <v>1600</v>
      </c>
      <c r="BL81" s="65">
        <v>775</v>
      </c>
      <c r="BM81" s="65">
        <v>1157</v>
      </c>
      <c r="BN81" s="65"/>
      <c r="BO81" s="65"/>
      <c r="BP81" s="65">
        <v>1456</v>
      </c>
      <c r="BQ81" s="65">
        <v>2189</v>
      </c>
      <c r="BR81" s="65"/>
      <c r="BS81" s="65"/>
      <c r="BT81" s="65"/>
      <c r="BU81" s="65"/>
      <c r="BV81" s="65">
        <v>2068</v>
      </c>
      <c r="BW81" s="65">
        <v>3169</v>
      </c>
      <c r="BX81" s="65"/>
      <c r="BY81" s="65"/>
      <c r="BZ81" s="18">
        <v>1600</v>
      </c>
    </row>
    <row r="82" spans="23:78" ht="15.75" thickBot="1" x14ac:dyDescent="0.3">
      <c r="W82">
        <v>2</v>
      </c>
      <c r="Y82" s="65">
        <f>AS59</f>
        <v>865.80000000000007</v>
      </c>
      <c r="Z82" s="65">
        <f t="shared" ref="Z82:AL82" si="147">AT59</f>
        <v>1277.1000000000001</v>
      </c>
      <c r="AA82" s="65">
        <f t="shared" si="147"/>
        <v>1359.9</v>
      </c>
      <c r="AB82" s="65">
        <f t="shared" si="147"/>
        <v>2132.1</v>
      </c>
      <c r="AC82" s="65">
        <f t="shared" si="147"/>
        <v>1595.7</v>
      </c>
      <c r="AD82" s="65">
        <f t="shared" si="147"/>
        <v>2374.2000000000003</v>
      </c>
      <c r="AE82" s="65">
        <f t="shared" si="147"/>
        <v>1997.1000000000001</v>
      </c>
      <c r="AF82" s="65">
        <f t="shared" si="147"/>
        <v>3041.1</v>
      </c>
      <c r="AG82" s="65">
        <f t="shared" si="147"/>
        <v>2472.3000000000002</v>
      </c>
      <c r="AH82" s="65">
        <f t="shared" si="147"/>
        <v>3723.3</v>
      </c>
      <c r="AI82" s="65">
        <f t="shared" si="147"/>
        <v>2133.9</v>
      </c>
      <c r="AJ82" s="65">
        <f t="shared" si="147"/>
        <v>3296.7000000000003</v>
      </c>
      <c r="AK82" s="65">
        <f t="shared" si="147"/>
        <v>3447.9</v>
      </c>
      <c r="AL82" s="65">
        <f t="shared" si="147"/>
        <v>5082.3</v>
      </c>
      <c r="AR82" s="17">
        <v>1700</v>
      </c>
      <c r="AS82" s="65">
        <f t="shared" si="130"/>
        <v>822</v>
      </c>
      <c r="AT82" s="65">
        <f t="shared" si="131"/>
        <v>1223</v>
      </c>
      <c r="AU82" s="65"/>
      <c r="AV82" s="65"/>
      <c r="AW82" s="65">
        <f t="shared" si="132"/>
        <v>1545</v>
      </c>
      <c r="AX82" s="65">
        <f t="shared" si="133"/>
        <v>2325</v>
      </c>
      <c r="AY82" s="65"/>
      <c r="AZ82" s="65"/>
      <c r="BA82" s="65"/>
      <c r="BB82" s="65"/>
      <c r="BC82" s="65">
        <f t="shared" si="134"/>
        <v>2193</v>
      </c>
      <c r="BD82" s="65">
        <f t="shared" si="135"/>
        <v>3363</v>
      </c>
      <c r="BE82" s="65"/>
      <c r="BF82" s="65"/>
      <c r="BG82" s="18">
        <v>1700</v>
      </c>
      <c r="BK82" s="17">
        <v>1700</v>
      </c>
      <c r="BL82" s="65">
        <v>822</v>
      </c>
      <c r="BM82" s="65">
        <v>1223</v>
      </c>
      <c r="BN82" s="65"/>
      <c r="BO82" s="65"/>
      <c r="BP82" s="65">
        <v>1545</v>
      </c>
      <c r="BQ82" s="65">
        <v>2325</v>
      </c>
      <c r="BR82" s="65"/>
      <c r="BS82" s="65"/>
      <c r="BT82" s="65"/>
      <c r="BU82" s="65"/>
      <c r="BV82" s="65">
        <v>2193</v>
      </c>
      <c r="BW82" s="65">
        <v>3363</v>
      </c>
      <c r="BX82" s="65"/>
      <c r="BY82" s="65"/>
      <c r="BZ82" s="18">
        <v>1700</v>
      </c>
    </row>
    <row r="83" spans="23:78" ht="15.75" thickBot="1" x14ac:dyDescent="0.3">
      <c r="W83">
        <v>3</v>
      </c>
      <c r="Y83" s="65">
        <f>AS85</f>
        <v>962</v>
      </c>
      <c r="Z83" s="65">
        <f t="shared" ref="Z83:AL83" si="148">AT85</f>
        <v>1419</v>
      </c>
      <c r="AA83" s="65">
        <f t="shared" si="148"/>
        <v>0</v>
      </c>
      <c r="AB83" s="65">
        <f t="shared" si="148"/>
        <v>0</v>
      </c>
      <c r="AC83" s="65">
        <f t="shared" si="148"/>
        <v>1812</v>
      </c>
      <c r="AD83" s="65">
        <f t="shared" si="148"/>
        <v>2729</v>
      </c>
      <c r="AE83" s="65">
        <f t="shared" si="148"/>
        <v>0</v>
      </c>
      <c r="AF83" s="65">
        <f t="shared" si="148"/>
        <v>0</v>
      </c>
      <c r="AG83" s="65">
        <f t="shared" si="148"/>
        <v>0</v>
      </c>
      <c r="AH83" s="65">
        <f t="shared" si="148"/>
        <v>0</v>
      </c>
      <c r="AI83" s="65">
        <f t="shared" si="148"/>
        <v>2569</v>
      </c>
      <c r="AJ83" s="65">
        <f t="shared" si="148"/>
        <v>3945</v>
      </c>
      <c r="AK83" s="65">
        <f t="shared" si="148"/>
        <v>0</v>
      </c>
      <c r="AL83" s="65">
        <f t="shared" si="148"/>
        <v>0</v>
      </c>
      <c r="AR83" s="17">
        <v>1800</v>
      </c>
      <c r="AS83" s="65">
        <f t="shared" si="130"/>
        <v>868</v>
      </c>
      <c r="AT83" s="65">
        <f t="shared" si="131"/>
        <v>1288</v>
      </c>
      <c r="AU83" s="65"/>
      <c r="AV83" s="65"/>
      <c r="AW83" s="65">
        <f t="shared" si="132"/>
        <v>1634</v>
      </c>
      <c r="AX83" s="65">
        <f t="shared" si="133"/>
        <v>2459</v>
      </c>
      <c r="AY83" s="65"/>
      <c r="AZ83" s="65"/>
      <c r="BA83" s="65"/>
      <c r="BB83" s="65"/>
      <c r="BC83" s="65">
        <f t="shared" si="134"/>
        <v>2319</v>
      </c>
      <c r="BD83" s="65">
        <f t="shared" si="135"/>
        <v>3557</v>
      </c>
      <c r="BE83" s="65"/>
      <c r="BF83" s="65"/>
      <c r="BG83" s="18">
        <v>1800</v>
      </c>
      <c r="BK83" s="17">
        <v>1800</v>
      </c>
      <c r="BL83" s="65">
        <v>868</v>
      </c>
      <c r="BM83" s="65">
        <v>1288</v>
      </c>
      <c r="BN83" s="65"/>
      <c r="BO83" s="65"/>
      <c r="BP83" s="65">
        <v>1634</v>
      </c>
      <c r="BQ83" s="65">
        <v>2459</v>
      </c>
      <c r="BR83" s="65"/>
      <c r="BS83" s="65"/>
      <c r="BT83" s="65"/>
      <c r="BU83" s="65"/>
      <c r="BV83" s="65">
        <v>2319</v>
      </c>
      <c r="BW83" s="65">
        <v>3557</v>
      </c>
      <c r="BX83" s="65"/>
      <c r="BY83" s="65"/>
      <c r="BZ83" s="18">
        <v>1800</v>
      </c>
    </row>
    <row r="84" spans="23:78" ht="15.75" thickBot="1" x14ac:dyDescent="0.3">
      <c r="W84">
        <v>4</v>
      </c>
      <c r="Y84" s="65">
        <f>AS111</f>
        <v>865.80000000000007</v>
      </c>
      <c r="Z84" s="65">
        <f t="shared" ref="Z84:AL84" si="149">AT111</f>
        <v>1277.1000000000001</v>
      </c>
      <c r="AA84" s="65">
        <f t="shared" si="149"/>
        <v>0</v>
      </c>
      <c r="AB84" s="65">
        <f t="shared" si="149"/>
        <v>0</v>
      </c>
      <c r="AC84" s="65">
        <f t="shared" si="149"/>
        <v>1630.8</v>
      </c>
      <c r="AD84" s="65">
        <f t="shared" si="149"/>
        <v>2456.1</v>
      </c>
      <c r="AE84" s="65">
        <f t="shared" si="149"/>
        <v>0</v>
      </c>
      <c r="AF84" s="65">
        <f t="shared" si="149"/>
        <v>0</v>
      </c>
      <c r="AG84" s="65">
        <f t="shared" si="149"/>
        <v>0</v>
      </c>
      <c r="AH84" s="65">
        <f t="shared" si="149"/>
        <v>0</v>
      </c>
      <c r="AI84" s="65">
        <f t="shared" si="149"/>
        <v>2312.1</v>
      </c>
      <c r="AJ84" s="65">
        <f t="shared" si="149"/>
        <v>3550.5</v>
      </c>
      <c r="AK84" s="65">
        <f t="shared" si="149"/>
        <v>0</v>
      </c>
      <c r="AL84" s="65">
        <f t="shared" si="149"/>
        <v>0</v>
      </c>
      <c r="AR84" s="17">
        <v>1900</v>
      </c>
      <c r="AS84" s="65">
        <f t="shared" si="130"/>
        <v>914</v>
      </c>
      <c r="AT84" s="65">
        <f t="shared" si="131"/>
        <v>1353</v>
      </c>
      <c r="AU84" s="65"/>
      <c r="AV84" s="65"/>
      <c r="AW84" s="65">
        <f t="shared" si="132"/>
        <v>1723</v>
      </c>
      <c r="AX84" s="65">
        <f t="shared" si="133"/>
        <v>2594</v>
      </c>
      <c r="AY84" s="65"/>
      <c r="AZ84" s="65"/>
      <c r="BA84" s="65"/>
      <c r="BB84" s="65"/>
      <c r="BC84" s="65">
        <f t="shared" si="134"/>
        <v>2444</v>
      </c>
      <c r="BD84" s="65">
        <f t="shared" si="135"/>
        <v>3751</v>
      </c>
      <c r="BE84" s="65"/>
      <c r="BF84" s="65"/>
      <c r="BG84" s="18">
        <v>1900</v>
      </c>
      <c r="BK84" s="17">
        <v>1900</v>
      </c>
      <c r="BL84" s="65">
        <v>914</v>
      </c>
      <c r="BM84" s="65">
        <v>1353</v>
      </c>
      <c r="BN84" s="65"/>
      <c r="BO84" s="65"/>
      <c r="BP84" s="65">
        <v>1723</v>
      </c>
      <c r="BQ84" s="65">
        <v>2594</v>
      </c>
      <c r="BR84" s="65"/>
      <c r="BS84" s="65"/>
      <c r="BT84" s="65"/>
      <c r="BU84" s="65"/>
      <c r="BV84" s="65">
        <v>2444</v>
      </c>
      <c r="BW84" s="65">
        <v>3751</v>
      </c>
      <c r="BX84" s="65"/>
      <c r="BY84" s="65"/>
      <c r="BZ84" s="18">
        <v>1900</v>
      </c>
    </row>
    <row r="85" spans="23:78" ht="15.75" thickBot="1" x14ac:dyDescent="0.3">
      <c r="W85">
        <v>1</v>
      </c>
      <c r="X85" s="17">
        <v>2200</v>
      </c>
      <c r="Y85" s="65">
        <f>AS34</f>
        <v>1054</v>
      </c>
      <c r="Z85" s="65">
        <f t="shared" ref="Z85:AL85" si="150">AT34</f>
        <v>1549</v>
      </c>
      <c r="AA85" s="65">
        <f t="shared" si="150"/>
        <v>1658</v>
      </c>
      <c r="AB85" s="65">
        <f t="shared" si="150"/>
        <v>2601</v>
      </c>
      <c r="AC85" s="65">
        <f t="shared" si="150"/>
        <v>1945</v>
      </c>
      <c r="AD85" s="65">
        <f t="shared" si="150"/>
        <v>2897</v>
      </c>
      <c r="AE85" s="65">
        <f t="shared" si="150"/>
        <v>2436</v>
      </c>
      <c r="AF85" s="65">
        <f t="shared" si="150"/>
        <v>3712</v>
      </c>
      <c r="AG85" s="65">
        <f t="shared" si="150"/>
        <v>3018</v>
      </c>
      <c r="AH85" s="65">
        <f t="shared" si="150"/>
        <v>4545</v>
      </c>
      <c r="AI85" s="65">
        <f t="shared" si="150"/>
        <v>2598</v>
      </c>
      <c r="AJ85" s="65">
        <f t="shared" si="150"/>
        <v>4019</v>
      </c>
      <c r="AK85" s="65">
        <f t="shared" si="150"/>
        <v>4205</v>
      </c>
      <c r="AL85" s="65">
        <f t="shared" si="150"/>
        <v>6201</v>
      </c>
      <c r="AM85" s="18">
        <v>2200</v>
      </c>
      <c r="AR85" s="17">
        <v>2000</v>
      </c>
      <c r="AS85" s="65">
        <f t="shared" si="130"/>
        <v>962</v>
      </c>
      <c r="AT85" s="65">
        <f t="shared" si="131"/>
        <v>1419</v>
      </c>
      <c r="AU85" s="65"/>
      <c r="AV85" s="65"/>
      <c r="AW85" s="65">
        <f t="shared" si="132"/>
        <v>1812</v>
      </c>
      <c r="AX85" s="65">
        <f t="shared" si="133"/>
        <v>2729</v>
      </c>
      <c r="AY85" s="65"/>
      <c r="AZ85" s="65"/>
      <c r="BA85" s="65"/>
      <c r="BB85" s="65"/>
      <c r="BC85" s="65">
        <f t="shared" si="134"/>
        <v>2569</v>
      </c>
      <c r="BD85" s="65">
        <f t="shared" si="135"/>
        <v>3945</v>
      </c>
      <c r="BE85" s="65"/>
      <c r="BF85" s="65"/>
      <c r="BG85" s="18">
        <v>2000</v>
      </c>
      <c r="BK85" s="17">
        <v>2000</v>
      </c>
      <c r="BL85" s="65">
        <v>962</v>
      </c>
      <c r="BM85" s="65">
        <v>1419</v>
      </c>
      <c r="BN85" s="65"/>
      <c r="BO85" s="65"/>
      <c r="BP85" s="65">
        <v>1812</v>
      </c>
      <c r="BQ85" s="65">
        <v>2729</v>
      </c>
      <c r="BR85" s="65"/>
      <c r="BS85" s="65"/>
      <c r="BT85" s="65"/>
      <c r="BU85" s="65"/>
      <c r="BV85" s="65">
        <v>2569</v>
      </c>
      <c r="BW85" s="65">
        <v>3945</v>
      </c>
      <c r="BX85" s="65"/>
      <c r="BY85" s="65"/>
      <c r="BZ85" s="18">
        <v>2000</v>
      </c>
    </row>
    <row r="86" spans="23:78" ht="15.75" thickBot="1" x14ac:dyDescent="0.3">
      <c r="W86">
        <v>2</v>
      </c>
      <c r="Y86" s="65">
        <f>AS60</f>
        <v>948.6</v>
      </c>
      <c r="Z86" s="65">
        <f t="shared" ref="Z86:AL86" si="151">AT60</f>
        <v>1394.1000000000001</v>
      </c>
      <c r="AA86" s="65">
        <f t="shared" si="151"/>
        <v>1492.2</v>
      </c>
      <c r="AB86" s="65">
        <f t="shared" si="151"/>
        <v>2340.9</v>
      </c>
      <c r="AC86" s="65">
        <f t="shared" si="151"/>
        <v>1750.5</v>
      </c>
      <c r="AD86" s="65">
        <f t="shared" si="151"/>
        <v>2607.3000000000002</v>
      </c>
      <c r="AE86" s="65">
        <f t="shared" si="151"/>
        <v>2192.4</v>
      </c>
      <c r="AF86" s="65">
        <f t="shared" si="151"/>
        <v>3340.8</v>
      </c>
      <c r="AG86" s="65">
        <f t="shared" si="151"/>
        <v>2716.2000000000003</v>
      </c>
      <c r="AH86" s="65">
        <f t="shared" si="151"/>
        <v>4090.5</v>
      </c>
      <c r="AI86" s="65">
        <f t="shared" si="151"/>
        <v>2338.2000000000003</v>
      </c>
      <c r="AJ86" s="65">
        <f t="shared" si="151"/>
        <v>3617.1</v>
      </c>
      <c r="AK86" s="65">
        <f t="shared" si="151"/>
        <v>3784.5</v>
      </c>
      <c r="AL86" s="65">
        <f t="shared" si="151"/>
        <v>5580.9000000000005</v>
      </c>
      <c r="AR86" s="17">
        <v>2200</v>
      </c>
      <c r="AS86" s="65">
        <f t="shared" si="130"/>
        <v>1054</v>
      </c>
      <c r="AT86" s="65">
        <f t="shared" si="131"/>
        <v>1549</v>
      </c>
      <c r="AU86" s="65"/>
      <c r="AV86" s="65"/>
      <c r="AW86" s="65">
        <f t="shared" si="132"/>
        <v>1990</v>
      </c>
      <c r="AX86" s="65">
        <f t="shared" si="133"/>
        <v>2999</v>
      </c>
      <c r="AY86" s="65"/>
      <c r="AZ86" s="65"/>
      <c r="BA86" s="65"/>
      <c r="BB86" s="65"/>
      <c r="BC86" s="65">
        <f t="shared" si="134"/>
        <v>2820</v>
      </c>
      <c r="BD86" s="65">
        <f t="shared" si="135"/>
        <v>4333</v>
      </c>
      <c r="BE86" s="65"/>
      <c r="BF86" s="65"/>
      <c r="BG86" s="18">
        <v>2200</v>
      </c>
      <c r="BK86" s="17">
        <v>2200</v>
      </c>
      <c r="BL86" s="65">
        <v>1054</v>
      </c>
      <c r="BM86" s="65">
        <v>1549</v>
      </c>
      <c r="BN86" s="65"/>
      <c r="BO86" s="65"/>
      <c r="BP86" s="65">
        <v>1990</v>
      </c>
      <c r="BQ86" s="65">
        <v>2999</v>
      </c>
      <c r="BR86" s="65"/>
      <c r="BS86" s="65"/>
      <c r="BT86" s="65"/>
      <c r="BU86" s="65"/>
      <c r="BV86" s="65">
        <v>2820</v>
      </c>
      <c r="BW86" s="65">
        <v>4333</v>
      </c>
      <c r="BX86" s="65"/>
      <c r="BY86" s="65"/>
      <c r="BZ86" s="18">
        <v>2200</v>
      </c>
    </row>
    <row r="87" spans="23:78" ht="15.75" thickBot="1" x14ac:dyDescent="0.3">
      <c r="W87">
        <v>3</v>
      </c>
      <c r="Y87" s="65">
        <f>AS86</f>
        <v>1054</v>
      </c>
      <c r="Z87" s="65">
        <f t="shared" ref="Z87:AL87" si="152">AT86</f>
        <v>1549</v>
      </c>
      <c r="AA87" s="65">
        <f t="shared" si="152"/>
        <v>0</v>
      </c>
      <c r="AB87" s="65">
        <f t="shared" si="152"/>
        <v>0</v>
      </c>
      <c r="AC87" s="65">
        <f t="shared" si="152"/>
        <v>1990</v>
      </c>
      <c r="AD87" s="65">
        <f t="shared" si="152"/>
        <v>2999</v>
      </c>
      <c r="AE87" s="65">
        <f t="shared" si="152"/>
        <v>0</v>
      </c>
      <c r="AF87" s="65">
        <f t="shared" si="152"/>
        <v>0</v>
      </c>
      <c r="AG87" s="65">
        <f t="shared" si="152"/>
        <v>0</v>
      </c>
      <c r="AH87" s="65">
        <f t="shared" si="152"/>
        <v>0</v>
      </c>
      <c r="AI87" s="65">
        <f t="shared" si="152"/>
        <v>2820</v>
      </c>
      <c r="AJ87" s="65">
        <f t="shared" si="152"/>
        <v>4333</v>
      </c>
      <c r="AK87" s="65">
        <f t="shared" si="152"/>
        <v>0</v>
      </c>
      <c r="AL87" s="65">
        <f t="shared" si="152"/>
        <v>0</v>
      </c>
      <c r="AR87" s="17">
        <v>2400</v>
      </c>
      <c r="AS87" s="65">
        <f t="shared" si="130"/>
        <v>1147</v>
      </c>
      <c r="AT87" s="65">
        <f t="shared" si="131"/>
        <v>1680</v>
      </c>
      <c r="AU87" s="65"/>
      <c r="AV87" s="65"/>
      <c r="AW87" s="65">
        <f t="shared" si="132"/>
        <v>2168</v>
      </c>
      <c r="AX87" s="65">
        <f t="shared" si="133"/>
        <v>3268</v>
      </c>
      <c r="AY87" s="65"/>
      <c r="AZ87" s="65"/>
      <c r="BA87" s="65"/>
      <c r="BB87" s="65"/>
      <c r="BC87" s="65">
        <f t="shared" si="134"/>
        <v>3070</v>
      </c>
      <c r="BD87" s="65">
        <f t="shared" si="135"/>
        <v>4721</v>
      </c>
      <c r="BE87" s="65"/>
      <c r="BF87" s="65"/>
      <c r="BG87" s="18">
        <v>2400</v>
      </c>
      <c r="BK87" s="17">
        <v>2400</v>
      </c>
      <c r="BL87" s="65">
        <v>1147</v>
      </c>
      <c r="BM87" s="65">
        <v>1680</v>
      </c>
      <c r="BN87" s="65"/>
      <c r="BO87" s="65"/>
      <c r="BP87" s="65">
        <v>2168</v>
      </c>
      <c r="BQ87" s="65">
        <v>3268</v>
      </c>
      <c r="BR87" s="65"/>
      <c r="BS87" s="65"/>
      <c r="BT87" s="65"/>
      <c r="BU87" s="65"/>
      <c r="BV87" s="65">
        <v>3070</v>
      </c>
      <c r="BW87" s="65">
        <v>4721</v>
      </c>
      <c r="BX87" s="65"/>
      <c r="BY87" s="65"/>
      <c r="BZ87" s="18">
        <v>2400</v>
      </c>
    </row>
    <row r="88" spans="23:78" ht="15.75" thickBot="1" x14ac:dyDescent="0.3">
      <c r="W88">
        <v>4</v>
      </c>
      <c r="Y88" s="65">
        <f>AS112</f>
        <v>948.6</v>
      </c>
      <c r="Z88" s="65">
        <f t="shared" ref="Z88:AL88" si="153">AT112</f>
        <v>1394.1000000000001</v>
      </c>
      <c r="AA88" s="65">
        <f t="shared" si="153"/>
        <v>0</v>
      </c>
      <c r="AB88" s="65">
        <f t="shared" si="153"/>
        <v>0</v>
      </c>
      <c r="AC88" s="65">
        <f t="shared" si="153"/>
        <v>1791</v>
      </c>
      <c r="AD88" s="65">
        <f t="shared" si="153"/>
        <v>2699.1</v>
      </c>
      <c r="AE88" s="65">
        <f t="shared" si="153"/>
        <v>0</v>
      </c>
      <c r="AF88" s="65">
        <f t="shared" si="153"/>
        <v>0</v>
      </c>
      <c r="AG88" s="65">
        <f t="shared" si="153"/>
        <v>0</v>
      </c>
      <c r="AH88" s="65">
        <f t="shared" si="153"/>
        <v>0</v>
      </c>
      <c r="AI88" s="65">
        <f t="shared" si="153"/>
        <v>2538</v>
      </c>
      <c r="AJ88" s="65">
        <f t="shared" si="153"/>
        <v>3899.7000000000003</v>
      </c>
      <c r="AK88" s="65">
        <f t="shared" si="153"/>
        <v>0</v>
      </c>
      <c r="AL88" s="65">
        <f t="shared" si="153"/>
        <v>0</v>
      </c>
      <c r="AR88" s="17">
        <v>2600</v>
      </c>
      <c r="AS88" s="65">
        <f t="shared" si="130"/>
        <v>1240</v>
      </c>
      <c r="AT88" s="65">
        <f t="shared" si="131"/>
        <v>1811</v>
      </c>
      <c r="AU88" s="65"/>
      <c r="AV88" s="65"/>
      <c r="AW88" s="65">
        <f t="shared" si="132"/>
        <v>2346</v>
      </c>
      <c r="AX88" s="65">
        <f t="shared" si="133"/>
        <v>3538</v>
      </c>
      <c r="AY88" s="65"/>
      <c r="AZ88" s="65"/>
      <c r="BA88" s="65"/>
      <c r="BB88" s="65"/>
      <c r="BC88" s="65">
        <f t="shared" si="134"/>
        <v>3321</v>
      </c>
      <c r="BD88" s="65">
        <f t="shared" si="135"/>
        <v>5109</v>
      </c>
      <c r="BE88" s="65"/>
      <c r="BF88" s="65"/>
      <c r="BG88" s="18">
        <v>2600</v>
      </c>
      <c r="BK88" s="17">
        <v>2600</v>
      </c>
      <c r="BL88" s="65">
        <v>1240</v>
      </c>
      <c r="BM88" s="65">
        <v>1811</v>
      </c>
      <c r="BN88" s="65"/>
      <c r="BO88" s="65"/>
      <c r="BP88" s="65">
        <v>2346</v>
      </c>
      <c r="BQ88" s="65">
        <v>3538</v>
      </c>
      <c r="BR88" s="65"/>
      <c r="BS88" s="65"/>
      <c r="BT88" s="65"/>
      <c r="BU88" s="65"/>
      <c r="BV88" s="65">
        <v>3321</v>
      </c>
      <c r="BW88" s="65">
        <v>5109</v>
      </c>
      <c r="BX88" s="65"/>
      <c r="BY88" s="65"/>
      <c r="BZ88" s="18">
        <v>2600</v>
      </c>
    </row>
    <row r="89" spans="23:78" ht="15.75" thickBot="1" x14ac:dyDescent="0.3">
      <c r="W89">
        <v>1</v>
      </c>
      <c r="X89" s="17">
        <v>2400</v>
      </c>
      <c r="Y89" s="65">
        <f>AS35</f>
        <v>1147</v>
      </c>
      <c r="Z89" s="65">
        <f t="shared" ref="Z89:AL89" si="154">AT35</f>
        <v>1680</v>
      </c>
      <c r="AA89" s="65">
        <f t="shared" si="154"/>
        <v>1804</v>
      </c>
      <c r="AB89" s="65">
        <f t="shared" si="154"/>
        <v>2833</v>
      </c>
      <c r="AC89" s="65">
        <f t="shared" si="154"/>
        <v>2118</v>
      </c>
      <c r="AD89" s="65">
        <f t="shared" si="154"/>
        <v>3156</v>
      </c>
      <c r="AE89" s="65">
        <f t="shared" si="154"/>
        <v>2653</v>
      </c>
      <c r="AF89" s="65">
        <f t="shared" si="154"/>
        <v>4045</v>
      </c>
      <c r="AG89" s="65">
        <f t="shared" si="154"/>
        <v>3287</v>
      </c>
      <c r="AH89" s="65">
        <f t="shared" si="154"/>
        <v>4952</v>
      </c>
      <c r="AI89" s="65">
        <f t="shared" si="154"/>
        <v>2827</v>
      </c>
      <c r="AJ89" s="65">
        <f t="shared" si="154"/>
        <v>4375</v>
      </c>
      <c r="AK89" s="65">
        <f t="shared" si="154"/>
        <v>4579</v>
      </c>
      <c r="AL89" s="65">
        <f t="shared" si="154"/>
        <v>6755</v>
      </c>
      <c r="AM89" s="18">
        <v>2400</v>
      </c>
      <c r="AR89" s="17">
        <v>2800</v>
      </c>
      <c r="AS89" s="65">
        <f t="shared" si="130"/>
        <v>1333</v>
      </c>
      <c r="AT89" s="65">
        <f t="shared" si="131"/>
        <v>1941</v>
      </c>
      <c r="AU89" s="65"/>
      <c r="AV89" s="65"/>
      <c r="AW89" s="65">
        <f t="shared" si="132"/>
        <v>2524</v>
      </c>
      <c r="AX89" s="65">
        <f t="shared" si="133"/>
        <v>3808</v>
      </c>
      <c r="AY89" s="65"/>
      <c r="AZ89" s="65"/>
      <c r="BA89" s="65"/>
      <c r="BB89" s="65"/>
      <c r="BC89" s="65">
        <f t="shared" si="134"/>
        <v>3572</v>
      </c>
      <c r="BD89" s="65">
        <f t="shared" si="135"/>
        <v>5497</v>
      </c>
      <c r="BE89" s="65"/>
      <c r="BF89" s="65"/>
      <c r="BG89" s="18">
        <v>2800</v>
      </c>
      <c r="BK89" s="17">
        <v>2800</v>
      </c>
      <c r="BL89" s="65">
        <v>1333</v>
      </c>
      <c r="BM89" s="65">
        <v>1941</v>
      </c>
      <c r="BN89" s="65"/>
      <c r="BO89" s="65"/>
      <c r="BP89" s="65">
        <v>2524</v>
      </c>
      <c r="BQ89" s="65">
        <v>3808</v>
      </c>
      <c r="BR89" s="65"/>
      <c r="BS89" s="65"/>
      <c r="BT89" s="65"/>
      <c r="BU89" s="65"/>
      <c r="BV89" s="65">
        <v>3572</v>
      </c>
      <c r="BW89" s="65">
        <v>5497</v>
      </c>
      <c r="BX89" s="65"/>
      <c r="BY89" s="65"/>
      <c r="BZ89" s="18">
        <v>2800</v>
      </c>
    </row>
    <row r="90" spans="23:78" ht="15.75" thickBot="1" x14ac:dyDescent="0.3">
      <c r="W90">
        <v>2</v>
      </c>
      <c r="Y90" s="65">
        <f>AS61</f>
        <v>1032.3</v>
      </c>
      <c r="Z90" s="65">
        <f t="shared" ref="Z90:AL90" si="155">AT61</f>
        <v>1512</v>
      </c>
      <c r="AA90" s="65">
        <f t="shared" si="155"/>
        <v>1623.6000000000001</v>
      </c>
      <c r="AB90" s="65">
        <f t="shared" si="155"/>
        <v>2549.7000000000003</v>
      </c>
      <c r="AC90" s="65">
        <f t="shared" si="155"/>
        <v>1906.2</v>
      </c>
      <c r="AD90" s="65">
        <f t="shared" si="155"/>
        <v>2840.4</v>
      </c>
      <c r="AE90" s="65">
        <f t="shared" si="155"/>
        <v>2387.7000000000003</v>
      </c>
      <c r="AF90" s="65">
        <f t="shared" si="155"/>
        <v>3640.5</v>
      </c>
      <c r="AG90" s="65">
        <f t="shared" si="155"/>
        <v>2958.3</v>
      </c>
      <c r="AH90" s="65">
        <f t="shared" si="155"/>
        <v>4456.8</v>
      </c>
      <c r="AI90" s="65">
        <f t="shared" si="155"/>
        <v>2544.3000000000002</v>
      </c>
      <c r="AJ90" s="65">
        <f t="shared" si="155"/>
        <v>3937.5</v>
      </c>
      <c r="AK90" s="65">
        <f t="shared" si="155"/>
        <v>4121.1000000000004</v>
      </c>
      <c r="AL90" s="65">
        <f t="shared" si="155"/>
        <v>6079.5</v>
      </c>
      <c r="AR90" s="17">
        <v>3000</v>
      </c>
      <c r="AS90" s="65">
        <f t="shared" si="130"/>
        <v>1428</v>
      </c>
      <c r="AT90" s="65">
        <f t="shared" si="131"/>
        <v>2072</v>
      </c>
      <c r="AU90" s="65"/>
      <c r="AV90" s="65"/>
      <c r="AW90" s="65">
        <f t="shared" si="132"/>
        <v>2702</v>
      </c>
      <c r="AX90" s="65">
        <f t="shared" si="133"/>
        <v>4078</v>
      </c>
      <c r="AY90" s="65"/>
      <c r="AZ90" s="65"/>
      <c r="BA90" s="65"/>
      <c r="BB90" s="65"/>
      <c r="BC90" s="65">
        <f t="shared" si="134"/>
        <v>3822</v>
      </c>
      <c r="BD90" s="65">
        <f t="shared" si="135"/>
        <v>5885</v>
      </c>
      <c r="BE90" s="65"/>
      <c r="BF90" s="65"/>
      <c r="BG90" s="18">
        <v>3000</v>
      </c>
      <c r="BK90" s="17">
        <v>3000</v>
      </c>
      <c r="BL90" s="65">
        <v>1428</v>
      </c>
      <c r="BM90" s="65">
        <v>2072</v>
      </c>
      <c r="BN90" s="65"/>
      <c r="BO90" s="65"/>
      <c r="BP90" s="65">
        <v>2702</v>
      </c>
      <c r="BQ90" s="65">
        <v>4078</v>
      </c>
      <c r="BR90" s="65"/>
      <c r="BS90" s="65"/>
      <c r="BT90" s="65"/>
      <c r="BU90" s="65"/>
      <c r="BV90" s="65">
        <v>3822</v>
      </c>
      <c r="BW90" s="65">
        <v>5885</v>
      </c>
      <c r="BX90" s="65"/>
      <c r="BY90" s="65"/>
      <c r="BZ90" s="18">
        <v>3000</v>
      </c>
    </row>
    <row r="91" spans="23:78" x14ac:dyDescent="0.25">
      <c r="W91">
        <v>3</v>
      </c>
      <c r="Y91" s="65">
        <f>AS87</f>
        <v>1147</v>
      </c>
      <c r="Z91" s="65">
        <f t="shared" ref="Z91:AL91" si="156">AT87</f>
        <v>1680</v>
      </c>
      <c r="AA91" s="65">
        <f t="shared" si="156"/>
        <v>0</v>
      </c>
      <c r="AB91" s="65">
        <f t="shared" si="156"/>
        <v>0</v>
      </c>
      <c r="AC91" s="65">
        <f t="shared" si="156"/>
        <v>2168</v>
      </c>
      <c r="AD91" s="65">
        <f t="shared" si="156"/>
        <v>3268</v>
      </c>
      <c r="AE91" s="65">
        <f t="shared" si="156"/>
        <v>0</v>
      </c>
      <c r="AF91" s="65">
        <f t="shared" si="156"/>
        <v>0</v>
      </c>
      <c r="AG91" s="65">
        <f t="shared" si="156"/>
        <v>0</v>
      </c>
      <c r="AH91" s="65">
        <f t="shared" si="156"/>
        <v>0</v>
      </c>
      <c r="AI91" s="65">
        <f t="shared" si="156"/>
        <v>3070</v>
      </c>
      <c r="AJ91" s="65">
        <f t="shared" si="156"/>
        <v>4721</v>
      </c>
      <c r="AK91" s="65">
        <f t="shared" si="156"/>
        <v>0</v>
      </c>
      <c r="AL91" s="65">
        <f t="shared" si="156"/>
        <v>0</v>
      </c>
    </row>
    <row r="92" spans="23:78" ht="15.75" thickBot="1" x14ac:dyDescent="0.3">
      <c r="W92">
        <v>4</v>
      </c>
      <c r="Y92" s="65">
        <f>AS113</f>
        <v>1032.3</v>
      </c>
      <c r="Z92" s="65">
        <f t="shared" ref="Z92:AL92" si="157">AT113</f>
        <v>1512</v>
      </c>
      <c r="AA92" s="65">
        <f t="shared" si="157"/>
        <v>0</v>
      </c>
      <c r="AB92" s="65">
        <f t="shared" si="157"/>
        <v>0</v>
      </c>
      <c r="AC92" s="65">
        <f t="shared" si="157"/>
        <v>1951.2</v>
      </c>
      <c r="AD92" s="65">
        <f t="shared" si="157"/>
        <v>2941.2000000000003</v>
      </c>
      <c r="AE92" s="65">
        <f t="shared" si="157"/>
        <v>0</v>
      </c>
      <c r="AF92" s="65">
        <f t="shared" si="157"/>
        <v>0</v>
      </c>
      <c r="AG92" s="65">
        <f t="shared" si="157"/>
        <v>0</v>
      </c>
      <c r="AH92" s="65">
        <f t="shared" si="157"/>
        <v>0</v>
      </c>
      <c r="AI92" s="65">
        <f t="shared" si="157"/>
        <v>2763</v>
      </c>
      <c r="AJ92" s="65">
        <f t="shared" si="157"/>
        <v>4248.9000000000005</v>
      </c>
      <c r="AK92" s="65">
        <f t="shared" si="157"/>
        <v>0</v>
      </c>
      <c r="AL92" s="65">
        <f t="shared" si="157"/>
        <v>0</v>
      </c>
      <c r="AU92" s="124" t="s">
        <v>35</v>
      </c>
      <c r="AV92" s="124"/>
      <c r="AW92" s="124"/>
      <c r="AX92" s="124"/>
      <c r="AY92" s="124"/>
      <c r="AZ92" s="124"/>
      <c r="BA92" s="124"/>
      <c r="BB92" s="124"/>
      <c r="BC92" s="124"/>
      <c r="BN92" s="124" t="s">
        <v>35</v>
      </c>
      <c r="BO92" s="124"/>
      <c r="BP92" s="124"/>
      <c r="BQ92" s="124"/>
      <c r="BR92" s="124"/>
      <c r="BS92" s="124"/>
      <c r="BT92" s="124"/>
      <c r="BU92" s="124"/>
      <c r="BV92" s="124"/>
    </row>
    <row r="93" spans="23:78" ht="15.75" thickBot="1" x14ac:dyDescent="0.3">
      <c r="W93">
        <v>1</v>
      </c>
      <c r="X93" s="17">
        <v>2600</v>
      </c>
      <c r="Y93" s="65">
        <f>AS36</f>
        <v>1240</v>
      </c>
      <c r="Z93" s="65">
        <f t="shared" ref="Z93:AL93" si="158">AT36</f>
        <v>1811</v>
      </c>
      <c r="AA93" s="65">
        <f t="shared" si="158"/>
        <v>1951</v>
      </c>
      <c r="AB93" s="65">
        <f t="shared" si="158"/>
        <v>3065</v>
      </c>
      <c r="AC93" s="65">
        <f t="shared" si="158"/>
        <v>2291</v>
      </c>
      <c r="AD93" s="65">
        <f t="shared" si="158"/>
        <v>3414</v>
      </c>
      <c r="AE93" s="65">
        <f t="shared" si="158"/>
        <v>2870</v>
      </c>
      <c r="AF93" s="65">
        <f t="shared" si="158"/>
        <v>4378</v>
      </c>
      <c r="AG93" s="65">
        <f t="shared" si="158"/>
        <v>3558</v>
      </c>
      <c r="AH93" s="65">
        <f t="shared" si="158"/>
        <v>5361</v>
      </c>
      <c r="AI93" s="65">
        <f t="shared" si="158"/>
        <v>3055</v>
      </c>
      <c r="AJ93" s="65">
        <f t="shared" si="158"/>
        <v>4731</v>
      </c>
      <c r="AK93" s="65">
        <f t="shared" si="158"/>
        <v>4953</v>
      </c>
      <c r="AL93" s="65">
        <f t="shared" si="158"/>
        <v>7310</v>
      </c>
      <c r="AM93" s="18">
        <v>2600</v>
      </c>
      <c r="AR93" s="31"/>
      <c r="AS93" s="51" t="s">
        <v>14</v>
      </c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118" t="s">
        <v>13</v>
      </c>
      <c r="BK93" s="31"/>
      <c r="BL93" s="51" t="s">
        <v>14</v>
      </c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118" t="s">
        <v>13</v>
      </c>
    </row>
    <row r="94" spans="23:78" ht="15.75" thickBot="1" x14ac:dyDescent="0.3">
      <c r="W94">
        <v>2</v>
      </c>
      <c r="Y94" s="65">
        <f>AS62</f>
        <v>1116</v>
      </c>
      <c r="Z94" s="65">
        <f t="shared" ref="Z94:AL94" si="159">AT62</f>
        <v>1629.9</v>
      </c>
      <c r="AA94" s="65">
        <f t="shared" si="159"/>
        <v>1755.9</v>
      </c>
      <c r="AB94" s="65">
        <f t="shared" si="159"/>
        <v>2758.5</v>
      </c>
      <c r="AC94" s="65">
        <f t="shared" si="159"/>
        <v>2061.9</v>
      </c>
      <c r="AD94" s="65">
        <f t="shared" si="159"/>
        <v>3072.6</v>
      </c>
      <c r="AE94" s="65">
        <f t="shared" si="159"/>
        <v>2583</v>
      </c>
      <c r="AF94" s="65">
        <f t="shared" si="159"/>
        <v>3940.2000000000003</v>
      </c>
      <c r="AG94" s="65">
        <f t="shared" si="159"/>
        <v>3202.2000000000003</v>
      </c>
      <c r="AH94" s="65">
        <f t="shared" si="159"/>
        <v>4824.9000000000005</v>
      </c>
      <c r="AI94" s="65">
        <f t="shared" si="159"/>
        <v>2749.5</v>
      </c>
      <c r="AJ94" s="65">
        <f t="shared" si="159"/>
        <v>4257.9000000000005</v>
      </c>
      <c r="AK94" s="65">
        <f t="shared" si="159"/>
        <v>4457.7</v>
      </c>
      <c r="AL94" s="65">
        <f t="shared" si="159"/>
        <v>6579</v>
      </c>
      <c r="AR94" s="32"/>
      <c r="AS94" s="63">
        <v>300</v>
      </c>
      <c r="AT94" s="64">
        <v>500</v>
      </c>
      <c r="AU94" s="63">
        <v>300</v>
      </c>
      <c r="AV94" s="64">
        <v>500</v>
      </c>
      <c r="AW94" s="63">
        <v>300</v>
      </c>
      <c r="AX94" s="64">
        <v>500</v>
      </c>
      <c r="AY94" s="63">
        <v>300</v>
      </c>
      <c r="AZ94" s="64">
        <v>500</v>
      </c>
      <c r="BA94" s="63">
        <v>300</v>
      </c>
      <c r="BB94" s="64">
        <v>500</v>
      </c>
      <c r="BC94" s="63">
        <v>300</v>
      </c>
      <c r="BD94" s="64">
        <v>500</v>
      </c>
      <c r="BE94" s="63">
        <v>300</v>
      </c>
      <c r="BF94" s="64">
        <v>500</v>
      </c>
      <c r="BG94" s="118"/>
      <c r="BK94" s="32"/>
      <c r="BL94" s="63">
        <v>300</v>
      </c>
      <c r="BM94" s="64">
        <v>500</v>
      </c>
      <c r="BN94" s="63">
        <v>300</v>
      </c>
      <c r="BO94" s="64">
        <v>500</v>
      </c>
      <c r="BP94" s="63">
        <v>300</v>
      </c>
      <c r="BQ94" s="64">
        <v>500</v>
      </c>
      <c r="BR94" s="63">
        <v>300</v>
      </c>
      <c r="BS94" s="64">
        <v>500</v>
      </c>
      <c r="BT94" s="63">
        <v>300</v>
      </c>
      <c r="BU94" s="64">
        <v>500</v>
      </c>
      <c r="BV94" s="63">
        <v>300</v>
      </c>
      <c r="BW94" s="64">
        <v>500</v>
      </c>
      <c r="BX94" s="63">
        <v>300</v>
      </c>
      <c r="BY94" s="64">
        <v>500</v>
      </c>
      <c r="BZ94" s="118"/>
    </row>
    <row r="95" spans="23:78" ht="15.75" thickBot="1" x14ac:dyDescent="0.3">
      <c r="W95">
        <v>3</v>
      </c>
      <c r="Y95" s="65">
        <f>AS88</f>
        <v>1240</v>
      </c>
      <c r="Z95" s="65">
        <f t="shared" ref="Z95:AL95" si="160">AT88</f>
        <v>1811</v>
      </c>
      <c r="AA95" s="65">
        <f t="shared" si="160"/>
        <v>0</v>
      </c>
      <c r="AB95" s="65">
        <f t="shared" si="160"/>
        <v>0</v>
      </c>
      <c r="AC95" s="65">
        <f t="shared" si="160"/>
        <v>2346</v>
      </c>
      <c r="AD95" s="65">
        <f t="shared" si="160"/>
        <v>3538</v>
      </c>
      <c r="AE95" s="65">
        <f t="shared" si="160"/>
        <v>0</v>
      </c>
      <c r="AF95" s="65">
        <f t="shared" si="160"/>
        <v>0</v>
      </c>
      <c r="AG95" s="65">
        <f t="shared" si="160"/>
        <v>0</v>
      </c>
      <c r="AH95" s="65">
        <f t="shared" si="160"/>
        <v>0</v>
      </c>
      <c r="AI95" s="65">
        <f t="shared" si="160"/>
        <v>3321</v>
      </c>
      <c r="AJ95" s="65">
        <f t="shared" si="160"/>
        <v>5109</v>
      </c>
      <c r="AK95" s="65">
        <f t="shared" si="160"/>
        <v>0</v>
      </c>
      <c r="AL95" s="65">
        <f t="shared" si="160"/>
        <v>0</v>
      </c>
      <c r="AR95" s="17">
        <v>400</v>
      </c>
      <c r="AS95" s="65">
        <f>BL95*($D$12/70)^(1+0.26)</f>
        <v>216</v>
      </c>
      <c r="AT95" s="65">
        <f>BM95*($D$12/70)^(1+0.26)</f>
        <v>361</v>
      </c>
      <c r="AU95" s="65"/>
      <c r="AV95" s="65"/>
      <c r="AW95" s="65">
        <f>BP95*($D$12/70)^(1+0.28)</f>
        <v>389</v>
      </c>
      <c r="AX95" s="65">
        <f>BQ95*($D$12/70)^(1+0.28)</f>
        <v>572</v>
      </c>
      <c r="AY95" s="65"/>
      <c r="AZ95" s="65"/>
      <c r="BA95" s="65"/>
      <c r="BB95" s="65"/>
      <c r="BC95" s="65">
        <f>BV95*($D$12/70)^(1+0.3)</f>
        <v>564</v>
      </c>
      <c r="BD95" s="65">
        <f>BW95*($D$12/70)^(1+0.3)</f>
        <v>841</v>
      </c>
      <c r="BE95" s="65"/>
      <c r="BF95" s="65"/>
      <c r="BG95" s="18">
        <v>400</v>
      </c>
      <c r="BK95" s="17">
        <v>400</v>
      </c>
      <c r="BL95" s="65">
        <v>216</v>
      </c>
      <c r="BM95" s="65">
        <v>361</v>
      </c>
      <c r="BN95" s="65"/>
      <c r="BO95" s="65"/>
      <c r="BP95" s="65">
        <v>389</v>
      </c>
      <c r="BQ95" s="65">
        <v>572</v>
      </c>
      <c r="BR95" s="65"/>
      <c r="BS95" s="65"/>
      <c r="BT95" s="65"/>
      <c r="BU95" s="65"/>
      <c r="BV95" s="65">
        <v>564</v>
      </c>
      <c r="BW95" s="65">
        <v>841</v>
      </c>
      <c r="BX95" s="65"/>
      <c r="BY95" s="65"/>
      <c r="BZ95" s="18">
        <v>400</v>
      </c>
    </row>
    <row r="96" spans="23:78" ht="15.75" thickBot="1" x14ac:dyDescent="0.3">
      <c r="W96">
        <v>4</v>
      </c>
      <c r="Y96" s="65">
        <f>AS114</f>
        <v>1116</v>
      </c>
      <c r="Z96" s="65">
        <f t="shared" ref="Z96:AL96" si="161">AT114</f>
        <v>1629.9</v>
      </c>
      <c r="AA96" s="65">
        <f t="shared" si="161"/>
        <v>0</v>
      </c>
      <c r="AB96" s="65">
        <f t="shared" si="161"/>
        <v>0</v>
      </c>
      <c r="AC96" s="65">
        <f t="shared" si="161"/>
        <v>2111.4</v>
      </c>
      <c r="AD96" s="65">
        <f t="shared" si="161"/>
        <v>3184.2000000000003</v>
      </c>
      <c r="AE96" s="65">
        <f t="shared" si="161"/>
        <v>0</v>
      </c>
      <c r="AF96" s="65">
        <f t="shared" si="161"/>
        <v>0</v>
      </c>
      <c r="AG96" s="65">
        <f t="shared" si="161"/>
        <v>0</v>
      </c>
      <c r="AH96" s="65">
        <f t="shared" si="161"/>
        <v>0</v>
      </c>
      <c r="AI96" s="65">
        <f t="shared" si="161"/>
        <v>2988.9</v>
      </c>
      <c r="AJ96" s="65">
        <f t="shared" si="161"/>
        <v>4598.1000000000004</v>
      </c>
      <c r="AK96" s="65">
        <f t="shared" si="161"/>
        <v>0</v>
      </c>
      <c r="AL96" s="65">
        <f t="shared" si="161"/>
        <v>0</v>
      </c>
      <c r="AR96" s="17">
        <v>500</v>
      </c>
      <c r="AS96" s="65">
        <f t="shared" ref="AS96:AS116" si="162">BL96*($D$12/70)^(1+0.26)</f>
        <v>262</v>
      </c>
      <c r="AT96" s="65">
        <f t="shared" ref="AT96:AT116" si="163">BM96*($D$12/70)^(1+0.26)</f>
        <v>439</v>
      </c>
      <c r="AU96" s="65"/>
      <c r="AV96" s="65"/>
      <c r="AW96" s="65">
        <f t="shared" ref="AW96:AW116" si="164">BP96*($D$12/70)^(1+0.28)</f>
        <v>477</v>
      </c>
      <c r="AX96" s="65">
        <f t="shared" ref="AX96:AX116" si="165">BQ96*($D$12/70)^(1+0.28)</f>
        <v>706</v>
      </c>
      <c r="AY96" s="65"/>
      <c r="AZ96" s="65"/>
      <c r="BA96" s="65"/>
      <c r="BB96" s="65"/>
      <c r="BC96" s="65">
        <f t="shared" ref="BC96:BC116" si="166">BV96*($D$12/70)^(1+0.3)</f>
        <v>690</v>
      </c>
      <c r="BD96" s="65">
        <f t="shared" ref="BD96:BD116" si="167">BW96*($D$12/70)^(1+0.3)</f>
        <v>1034</v>
      </c>
      <c r="BE96" s="65"/>
      <c r="BF96" s="65"/>
      <c r="BG96" s="18">
        <v>500</v>
      </c>
      <c r="BK96" s="17">
        <v>500</v>
      </c>
      <c r="BL96" s="65">
        <v>262</v>
      </c>
      <c r="BM96" s="65">
        <v>439</v>
      </c>
      <c r="BN96" s="65"/>
      <c r="BO96" s="65"/>
      <c r="BP96" s="65">
        <v>477</v>
      </c>
      <c r="BQ96" s="65">
        <v>706</v>
      </c>
      <c r="BR96" s="65"/>
      <c r="BS96" s="65"/>
      <c r="BT96" s="65"/>
      <c r="BU96" s="65"/>
      <c r="BV96" s="65">
        <v>690</v>
      </c>
      <c r="BW96" s="65">
        <v>1034</v>
      </c>
      <c r="BX96" s="65"/>
      <c r="BY96" s="65"/>
      <c r="BZ96" s="18">
        <v>500</v>
      </c>
    </row>
    <row r="97" spans="23:78" ht="15.75" thickBot="1" x14ac:dyDescent="0.3">
      <c r="W97">
        <v>1</v>
      </c>
      <c r="X97" s="17">
        <v>2800</v>
      </c>
      <c r="Y97" s="65">
        <f>AS37</f>
        <v>1333</v>
      </c>
      <c r="Z97" s="65">
        <f t="shared" ref="Z97:AL97" si="168">AT37</f>
        <v>1941</v>
      </c>
      <c r="AA97" s="65">
        <f t="shared" si="168"/>
        <v>2097</v>
      </c>
      <c r="AB97" s="65">
        <f t="shared" si="168"/>
        <v>3297</v>
      </c>
      <c r="AC97" s="65">
        <f t="shared" si="168"/>
        <v>2464</v>
      </c>
      <c r="AD97" s="65">
        <f t="shared" si="168"/>
        <v>3674</v>
      </c>
      <c r="AE97" s="65">
        <f t="shared" si="168"/>
        <v>3089</v>
      </c>
      <c r="AF97" s="65">
        <f t="shared" si="168"/>
        <v>4711</v>
      </c>
      <c r="AG97" s="65">
        <f t="shared" si="168"/>
        <v>3828</v>
      </c>
      <c r="AH97" s="65">
        <f t="shared" si="168"/>
        <v>5769</v>
      </c>
      <c r="AI97" s="65">
        <f t="shared" si="168"/>
        <v>3283</v>
      </c>
      <c r="AJ97" s="65">
        <f t="shared" si="168"/>
        <v>5087</v>
      </c>
      <c r="AK97" s="65">
        <f t="shared" si="168"/>
        <v>5326</v>
      </c>
      <c r="AL97" s="65">
        <f t="shared" si="168"/>
        <v>7864</v>
      </c>
      <c r="AM97" s="18">
        <v>2800</v>
      </c>
      <c r="AR97" s="17">
        <v>600</v>
      </c>
      <c r="AS97" s="65">
        <f t="shared" si="162"/>
        <v>309</v>
      </c>
      <c r="AT97" s="65">
        <f t="shared" si="163"/>
        <v>504</v>
      </c>
      <c r="AU97" s="65"/>
      <c r="AV97" s="65"/>
      <c r="AW97" s="65">
        <f t="shared" si="164"/>
        <v>566</v>
      </c>
      <c r="AX97" s="65">
        <f t="shared" si="165"/>
        <v>841</v>
      </c>
      <c r="AY97" s="65"/>
      <c r="AZ97" s="65"/>
      <c r="BA97" s="65"/>
      <c r="BB97" s="65"/>
      <c r="BC97" s="65">
        <f t="shared" si="166"/>
        <v>815</v>
      </c>
      <c r="BD97" s="65">
        <f t="shared" si="167"/>
        <v>1229</v>
      </c>
      <c r="BE97" s="65"/>
      <c r="BF97" s="65"/>
      <c r="BG97" s="18">
        <v>600</v>
      </c>
      <c r="BK97" s="17">
        <v>600</v>
      </c>
      <c r="BL97" s="65">
        <v>309</v>
      </c>
      <c r="BM97" s="65">
        <v>504</v>
      </c>
      <c r="BN97" s="65"/>
      <c r="BO97" s="65"/>
      <c r="BP97" s="65">
        <v>566</v>
      </c>
      <c r="BQ97" s="65">
        <v>841</v>
      </c>
      <c r="BR97" s="65"/>
      <c r="BS97" s="65"/>
      <c r="BT97" s="65"/>
      <c r="BU97" s="65"/>
      <c r="BV97" s="65">
        <v>815</v>
      </c>
      <c r="BW97" s="65">
        <v>1229</v>
      </c>
      <c r="BX97" s="65"/>
      <c r="BY97" s="65"/>
      <c r="BZ97" s="18">
        <v>600</v>
      </c>
    </row>
    <row r="98" spans="23:78" ht="15.75" thickBot="1" x14ac:dyDescent="0.3">
      <c r="W98">
        <v>2</v>
      </c>
      <c r="Y98" s="65">
        <f>AS63</f>
        <v>1199.7</v>
      </c>
      <c r="Z98" s="65">
        <f t="shared" ref="Z98:AL98" si="169">AT63</f>
        <v>1746.9</v>
      </c>
      <c r="AA98" s="65">
        <f t="shared" si="169"/>
        <v>1887.3</v>
      </c>
      <c r="AB98" s="65">
        <f t="shared" si="169"/>
        <v>2967.3</v>
      </c>
      <c r="AC98" s="65">
        <f t="shared" si="169"/>
        <v>2217.6</v>
      </c>
      <c r="AD98" s="65">
        <f t="shared" si="169"/>
        <v>3306.6</v>
      </c>
      <c r="AE98" s="65">
        <f t="shared" si="169"/>
        <v>2780.1</v>
      </c>
      <c r="AF98" s="65">
        <f t="shared" si="169"/>
        <v>4239.9000000000005</v>
      </c>
      <c r="AG98" s="65">
        <f t="shared" si="169"/>
        <v>3445.2000000000003</v>
      </c>
      <c r="AH98" s="65">
        <f t="shared" si="169"/>
        <v>5192.1000000000004</v>
      </c>
      <c r="AI98" s="65">
        <f t="shared" si="169"/>
        <v>2954.7000000000003</v>
      </c>
      <c r="AJ98" s="65">
        <f t="shared" si="169"/>
        <v>4578.3</v>
      </c>
      <c r="AK98" s="65">
        <f t="shared" si="169"/>
        <v>4793.4000000000005</v>
      </c>
      <c r="AL98" s="65">
        <f t="shared" si="169"/>
        <v>7077.6</v>
      </c>
      <c r="AR98" s="17">
        <v>700</v>
      </c>
      <c r="AS98" s="65">
        <f t="shared" si="162"/>
        <v>356</v>
      </c>
      <c r="AT98" s="65">
        <f t="shared" si="163"/>
        <v>569</v>
      </c>
      <c r="AU98" s="65"/>
      <c r="AV98" s="65"/>
      <c r="AW98" s="65">
        <f t="shared" si="164"/>
        <v>656</v>
      </c>
      <c r="AX98" s="65">
        <f t="shared" si="165"/>
        <v>976</v>
      </c>
      <c r="AY98" s="65"/>
      <c r="AZ98" s="65"/>
      <c r="BA98" s="65"/>
      <c r="BB98" s="65"/>
      <c r="BC98" s="65">
        <f t="shared" si="166"/>
        <v>940</v>
      </c>
      <c r="BD98" s="65">
        <f t="shared" si="167"/>
        <v>1423</v>
      </c>
      <c r="BE98" s="65"/>
      <c r="BF98" s="65"/>
      <c r="BG98" s="18">
        <v>700</v>
      </c>
      <c r="BK98" s="17">
        <v>700</v>
      </c>
      <c r="BL98" s="65">
        <v>356</v>
      </c>
      <c r="BM98" s="65">
        <v>569</v>
      </c>
      <c r="BN98" s="65"/>
      <c r="BO98" s="65"/>
      <c r="BP98" s="65">
        <v>656</v>
      </c>
      <c r="BQ98" s="65">
        <v>976</v>
      </c>
      <c r="BR98" s="65"/>
      <c r="BS98" s="65"/>
      <c r="BT98" s="65"/>
      <c r="BU98" s="65"/>
      <c r="BV98" s="65">
        <v>940</v>
      </c>
      <c r="BW98" s="65">
        <v>1423</v>
      </c>
      <c r="BX98" s="65"/>
      <c r="BY98" s="65"/>
      <c r="BZ98" s="18">
        <v>700</v>
      </c>
    </row>
    <row r="99" spans="23:78" ht="15.75" thickBot="1" x14ac:dyDescent="0.3">
      <c r="W99">
        <v>3</v>
      </c>
      <c r="Y99" s="65">
        <f>AS89</f>
        <v>1333</v>
      </c>
      <c r="Z99" s="65">
        <f t="shared" ref="Z99:AL99" si="170">AT89</f>
        <v>1941</v>
      </c>
      <c r="AA99" s="65">
        <f t="shared" si="170"/>
        <v>0</v>
      </c>
      <c r="AB99" s="65">
        <f t="shared" si="170"/>
        <v>0</v>
      </c>
      <c r="AC99" s="65">
        <f t="shared" si="170"/>
        <v>2524</v>
      </c>
      <c r="AD99" s="65">
        <f t="shared" si="170"/>
        <v>3808</v>
      </c>
      <c r="AE99" s="65">
        <f t="shared" si="170"/>
        <v>0</v>
      </c>
      <c r="AF99" s="65">
        <f t="shared" si="170"/>
        <v>0</v>
      </c>
      <c r="AG99" s="65">
        <f t="shared" si="170"/>
        <v>0</v>
      </c>
      <c r="AH99" s="65">
        <f t="shared" si="170"/>
        <v>0</v>
      </c>
      <c r="AI99" s="65">
        <f t="shared" si="170"/>
        <v>3572</v>
      </c>
      <c r="AJ99" s="65">
        <f t="shared" si="170"/>
        <v>5497</v>
      </c>
      <c r="AK99" s="65">
        <f t="shared" si="170"/>
        <v>0</v>
      </c>
      <c r="AL99" s="65">
        <f t="shared" si="170"/>
        <v>0</v>
      </c>
      <c r="AR99" s="17">
        <v>800</v>
      </c>
      <c r="AS99" s="65">
        <f t="shared" si="162"/>
        <v>402</v>
      </c>
      <c r="AT99" s="65">
        <f t="shared" si="163"/>
        <v>635</v>
      </c>
      <c r="AU99" s="65"/>
      <c r="AV99" s="65"/>
      <c r="AW99" s="65">
        <f t="shared" si="164"/>
        <v>744</v>
      </c>
      <c r="AX99" s="65">
        <f t="shared" si="165"/>
        <v>1111</v>
      </c>
      <c r="AY99" s="65"/>
      <c r="AZ99" s="65"/>
      <c r="BA99" s="65"/>
      <c r="BB99" s="65"/>
      <c r="BC99" s="65">
        <f t="shared" si="166"/>
        <v>1066</v>
      </c>
      <c r="BD99" s="65">
        <f t="shared" si="167"/>
        <v>1616</v>
      </c>
      <c r="BE99" s="65"/>
      <c r="BF99" s="65"/>
      <c r="BG99" s="18">
        <v>800</v>
      </c>
      <c r="BK99" s="17">
        <v>800</v>
      </c>
      <c r="BL99" s="65">
        <v>402</v>
      </c>
      <c r="BM99" s="65">
        <v>635</v>
      </c>
      <c r="BN99" s="65"/>
      <c r="BO99" s="65"/>
      <c r="BP99" s="65">
        <v>744</v>
      </c>
      <c r="BQ99" s="65">
        <v>1111</v>
      </c>
      <c r="BR99" s="65"/>
      <c r="BS99" s="65"/>
      <c r="BT99" s="65"/>
      <c r="BU99" s="65"/>
      <c r="BV99" s="65">
        <v>1066</v>
      </c>
      <c r="BW99" s="65">
        <v>1616</v>
      </c>
      <c r="BX99" s="65"/>
      <c r="BY99" s="65"/>
      <c r="BZ99" s="18">
        <v>800</v>
      </c>
    </row>
    <row r="100" spans="23:78" ht="15.75" thickBot="1" x14ac:dyDescent="0.3">
      <c r="W100">
        <v>4</v>
      </c>
      <c r="Y100" s="65">
        <f>AS115</f>
        <v>1199.7</v>
      </c>
      <c r="Z100" s="65">
        <f t="shared" ref="Z100:AL100" si="171">AT115</f>
        <v>1746.9</v>
      </c>
      <c r="AA100" s="65">
        <f t="shared" si="171"/>
        <v>0</v>
      </c>
      <c r="AB100" s="65">
        <f t="shared" si="171"/>
        <v>0</v>
      </c>
      <c r="AC100" s="65">
        <f t="shared" si="171"/>
        <v>2271.6</v>
      </c>
      <c r="AD100" s="65">
        <f t="shared" si="171"/>
        <v>3427.2000000000003</v>
      </c>
      <c r="AE100" s="65">
        <f t="shared" si="171"/>
        <v>0</v>
      </c>
      <c r="AF100" s="65">
        <f t="shared" si="171"/>
        <v>0</v>
      </c>
      <c r="AG100" s="65">
        <f t="shared" si="171"/>
        <v>0</v>
      </c>
      <c r="AH100" s="65">
        <f t="shared" si="171"/>
        <v>0</v>
      </c>
      <c r="AI100" s="65">
        <f t="shared" si="171"/>
        <v>3214.8</v>
      </c>
      <c r="AJ100" s="65">
        <f t="shared" si="171"/>
        <v>4947.3</v>
      </c>
      <c r="AK100" s="65">
        <f t="shared" si="171"/>
        <v>0</v>
      </c>
      <c r="AL100" s="65">
        <f t="shared" si="171"/>
        <v>0</v>
      </c>
      <c r="AR100" s="17">
        <v>900</v>
      </c>
      <c r="AS100" s="65">
        <f t="shared" si="162"/>
        <v>448</v>
      </c>
      <c r="AT100" s="65">
        <f t="shared" si="163"/>
        <v>700</v>
      </c>
      <c r="AU100" s="65"/>
      <c r="AV100" s="65"/>
      <c r="AW100" s="65">
        <f t="shared" si="164"/>
        <v>833</v>
      </c>
      <c r="AX100" s="65">
        <f t="shared" si="165"/>
        <v>1246</v>
      </c>
      <c r="AY100" s="65"/>
      <c r="AZ100" s="65"/>
      <c r="BA100" s="65"/>
      <c r="BB100" s="65"/>
      <c r="BC100" s="65">
        <f t="shared" si="166"/>
        <v>1191</v>
      </c>
      <c r="BD100" s="65">
        <f t="shared" si="167"/>
        <v>1811</v>
      </c>
      <c r="BE100" s="65"/>
      <c r="BF100" s="65"/>
      <c r="BG100" s="18">
        <v>900</v>
      </c>
      <c r="BK100" s="17">
        <v>900</v>
      </c>
      <c r="BL100" s="65">
        <v>448</v>
      </c>
      <c r="BM100" s="65">
        <v>700</v>
      </c>
      <c r="BN100" s="65"/>
      <c r="BO100" s="65"/>
      <c r="BP100" s="65">
        <v>833</v>
      </c>
      <c r="BQ100" s="65">
        <v>1246</v>
      </c>
      <c r="BR100" s="65"/>
      <c r="BS100" s="65"/>
      <c r="BT100" s="65"/>
      <c r="BU100" s="65"/>
      <c r="BV100" s="65">
        <v>1191</v>
      </c>
      <c r="BW100" s="65">
        <v>1811</v>
      </c>
      <c r="BX100" s="65"/>
      <c r="BY100" s="65"/>
      <c r="BZ100" s="18">
        <v>900</v>
      </c>
    </row>
    <row r="101" spans="23:78" ht="15.75" thickBot="1" x14ac:dyDescent="0.3">
      <c r="W101">
        <v>1</v>
      </c>
      <c r="X101" s="17">
        <v>3000</v>
      </c>
      <c r="Y101" s="65">
        <f>AS38</f>
        <v>1428</v>
      </c>
      <c r="Z101" s="65">
        <f t="shared" ref="Z101:AL101" si="172">AT38</f>
        <v>2072</v>
      </c>
      <c r="AA101" s="65">
        <f t="shared" si="172"/>
        <v>2244</v>
      </c>
      <c r="AB101" s="65">
        <f t="shared" si="172"/>
        <v>3529</v>
      </c>
      <c r="AC101" s="65">
        <f t="shared" si="172"/>
        <v>2636</v>
      </c>
      <c r="AD101" s="65">
        <f t="shared" si="172"/>
        <v>3932</v>
      </c>
      <c r="AE101" s="65">
        <f t="shared" si="172"/>
        <v>3306</v>
      </c>
      <c r="AF101" s="65">
        <f t="shared" si="172"/>
        <v>5043</v>
      </c>
      <c r="AG101" s="65">
        <f t="shared" si="172"/>
        <v>4098</v>
      </c>
      <c r="AH101" s="65">
        <f t="shared" si="172"/>
        <v>6178</v>
      </c>
      <c r="AI101" s="65">
        <f t="shared" si="172"/>
        <v>3511</v>
      </c>
      <c r="AJ101" s="65">
        <f t="shared" si="172"/>
        <v>5443</v>
      </c>
      <c r="AK101" s="65">
        <f t="shared" si="172"/>
        <v>5700</v>
      </c>
      <c r="AL101" s="65">
        <f t="shared" si="172"/>
        <v>8419</v>
      </c>
      <c r="AM101" s="18">
        <v>3000</v>
      </c>
      <c r="AR101" s="17">
        <v>1000</v>
      </c>
      <c r="AS101" s="65">
        <f t="shared" si="162"/>
        <v>495</v>
      </c>
      <c r="AT101" s="65">
        <f t="shared" si="163"/>
        <v>765</v>
      </c>
      <c r="AU101" s="65"/>
      <c r="AV101" s="65"/>
      <c r="AW101" s="65">
        <f t="shared" si="164"/>
        <v>922</v>
      </c>
      <c r="AX101" s="65">
        <f t="shared" si="165"/>
        <v>1381</v>
      </c>
      <c r="AY101" s="65"/>
      <c r="AZ101" s="65"/>
      <c r="BA101" s="65"/>
      <c r="BB101" s="65"/>
      <c r="BC101" s="65">
        <f t="shared" si="166"/>
        <v>1316</v>
      </c>
      <c r="BD101" s="65">
        <f t="shared" si="167"/>
        <v>2005</v>
      </c>
      <c r="BE101" s="65"/>
      <c r="BF101" s="65"/>
      <c r="BG101" s="18">
        <v>1000</v>
      </c>
      <c r="BK101" s="17">
        <v>1000</v>
      </c>
      <c r="BL101" s="65">
        <v>495</v>
      </c>
      <c r="BM101" s="65">
        <v>765</v>
      </c>
      <c r="BN101" s="65"/>
      <c r="BO101" s="65"/>
      <c r="BP101" s="65">
        <v>922</v>
      </c>
      <c r="BQ101" s="65">
        <v>1381</v>
      </c>
      <c r="BR101" s="65"/>
      <c r="BS101" s="65"/>
      <c r="BT101" s="65"/>
      <c r="BU101" s="65"/>
      <c r="BV101" s="65">
        <v>1316</v>
      </c>
      <c r="BW101" s="65">
        <v>2005</v>
      </c>
      <c r="BX101" s="65"/>
      <c r="BY101" s="65"/>
      <c r="BZ101" s="18">
        <v>1000</v>
      </c>
    </row>
    <row r="102" spans="23:78" ht="15.75" thickBot="1" x14ac:dyDescent="0.3">
      <c r="W102">
        <v>2</v>
      </c>
      <c r="Y102" s="65">
        <f>AS64</f>
        <v>1285.2</v>
      </c>
      <c r="Z102" s="65">
        <f t="shared" ref="Z102:AL102" si="173">AT64</f>
        <v>1864.8</v>
      </c>
      <c r="AA102" s="65">
        <f t="shared" si="173"/>
        <v>2019.6000000000001</v>
      </c>
      <c r="AB102" s="65">
        <f t="shared" si="173"/>
        <v>3176.1</v>
      </c>
      <c r="AC102" s="65">
        <f t="shared" si="173"/>
        <v>2372.4</v>
      </c>
      <c r="AD102" s="65">
        <f t="shared" si="173"/>
        <v>3538.8</v>
      </c>
      <c r="AE102" s="65">
        <f t="shared" si="173"/>
        <v>2975.4</v>
      </c>
      <c r="AF102" s="65">
        <f t="shared" si="173"/>
        <v>4538.7</v>
      </c>
      <c r="AG102" s="65">
        <f t="shared" si="173"/>
        <v>3688.2000000000003</v>
      </c>
      <c r="AH102" s="65">
        <f t="shared" si="173"/>
        <v>5560.2</v>
      </c>
      <c r="AI102" s="65">
        <f t="shared" si="173"/>
        <v>3159.9</v>
      </c>
      <c r="AJ102" s="65">
        <f t="shared" si="173"/>
        <v>4898.7</v>
      </c>
      <c r="AK102" s="65">
        <f t="shared" si="173"/>
        <v>5130</v>
      </c>
      <c r="AL102" s="65">
        <f t="shared" si="173"/>
        <v>7577.1</v>
      </c>
      <c r="AR102" s="17">
        <v>1100</v>
      </c>
      <c r="AS102" s="65">
        <f t="shared" si="162"/>
        <v>542</v>
      </c>
      <c r="AT102" s="65">
        <f t="shared" si="163"/>
        <v>831</v>
      </c>
      <c r="AU102" s="65"/>
      <c r="AV102" s="65"/>
      <c r="AW102" s="65">
        <f t="shared" si="164"/>
        <v>1011</v>
      </c>
      <c r="AX102" s="65">
        <f t="shared" si="165"/>
        <v>1515</v>
      </c>
      <c r="AY102" s="65"/>
      <c r="AZ102" s="65"/>
      <c r="BA102" s="65"/>
      <c r="BB102" s="65"/>
      <c r="BC102" s="65">
        <f t="shared" si="166"/>
        <v>1442</v>
      </c>
      <c r="BD102" s="65">
        <f t="shared" si="167"/>
        <v>2199</v>
      </c>
      <c r="BE102" s="65"/>
      <c r="BF102" s="65"/>
      <c r="BG102" s="18">
        <v>1100</v>
      </c>
      <c r="BK102" s="17">
        <v>1100</v>
      </c>
      <c r="BL102" s="65">
        <v>542</v>
      </c>
      <c r="BM102" s="65">
        <v>831</v>
      </c>
      <c r="BN102" s="65"/>
      <c r="BO102" s="65"/>
      <c r="BP102" s="65">
        <v>1011</v>
      </c>
      <c r="BQ102" s="65">
        <v>1515</v>
      </c>
      <c r="BR102" s="65"/>
      <c r="BS102" s="65"/>
      <c r="BT102" s="65"/>
      <c r="BU102" s="65"/>
      <c r="BV102" s="65">
        <v>1442</v>
      </c>
      <c r="BW102" s="65">
        <v>2199</v>
      </c>
      <c r="BX102" s="65"/>
      <c r="BY102" s="65"/>
      <c r="BZ102" s="18">
        <v>1100</v>
      </c>
    </row>
    <row r="103" spans="23:78" ht="15.75" thickBot="1" x14ac:dyDescent="0.3">
      <c r="W103">
        <v>3</v>
      </c>
      <c r="Y103" s="65">
        <f>AS90</f>
        <v>1428</v>
      </c>
      <c r="Z103" s="65">
        <f t="shared" ref="Z103:AL103" si="174">AT90</f>
        <v>2072</v>
      </c>
      <c r="AA103" s="65">
        <f t="shared" si="174"/>
        <v>0</v>
      </c>
      <c r="AB103" s="65">
        <f t="shared" si="174"/>
        <v>0</v>
      </c>
      <c r="AC103" s="65">
        <f t="shared" si="174"/>
        <v>2702</v>
      </c>
      <c r="AD103" s="65">
        <f t="shared" si="174"/>
        <v>4078</v>
      </c>
      <c r="AE103" s="65">
        <f t="shared" si="174"/>
        <v>0</v>
      </c>
      <c r="AF103" s="65">
        <f t="shared" si="174"/>
        <v>0</v>
      </c>
      <c r="AG103" s="65">
        <f t="shared" si="174"/>
        <v>0</v>
      </c>
      <c r="AH103" s="65">
        <f t="shared" si="174"/>
        <v>0</v>
      </c>
      <c r="AI103" s="65">
        <f t="shared" si="174"/>
        <v>3822</v>
      </c>
      <c r="AJ103" s="65">
        <f t="shared" si="174"/>
        <v>5885</v>
      </c>
      <c r="AK103" s="65">
        <f t="shared" si="174"/>
        <v>0</v>
      </c>
      <c r="AL103" s="65">
        <f t="shared" si="174"/>
        <v>0</v>
      </c>
      <c r="AR103" s="17">
        <v>1200</v>
      </c>
      <c r="AS103" s="65">
        <f t="shared" si="162"/>
        <v>588</v>
      </c>
      <c r="AT103" s="65">
        <f t="shared" si="163"/>
        <v>896</v>
      </c>
      <c r="AU103" s="65"/>
      <c r="AV103" s="65"/>
      <c r="AW103" s="65">
        <f t="shared" si="164"/>
        <v>1100</v>
      </c>
      <c r="AX103" s="65">
        <f t="shared" si="165"/>
        <v>1651</v>
      </c>
      <c r="AY103" s="65"/>
      <c r="AZ103" s="65"/>
      <c r="BA103" s="65"/>
      <c r="BB103" s="65"/>
      <c r="BC103" s="65">
        <f t="shared" si="166"/>
        <v>1567</v>
      </c>
      <c r="BD103" s="65">
        <f t="shared" si="167"/>
        <v>2393</v>
      </c>
      <c r="BE103" s="65"/>
      <c r="BF103" s="65"/>
      <c r="BG103" s="18">
        <v>1200</v>
      </c>
      <c r="BK103" s="17">
        <v>1200</v>
      </c>
      <c r="BL103" s="65">
        <v>588</v>
      </c>
      <c r="BM103" s="65">
        <v>896</v>
      </c>
      <c r="BN103" s="65"/>
      <c r="BO103" s="65"/>
      <c r="BP103" s="65">
        <v>1100</v>
      </c>
      <c r="BQ103" s="65">
        <v>1651</v>
      </c>
      <c r="BR103" s="65"/>
      <c r="BS103" s="65"/>
      <c r="BT103" s="65"/>
      <c r="BU103" s="65"/>
      <c r="BV103" s="65">
        <v>1567</v>
      </c>
      <c r="BW103" s="65">
        <v>2393</v>
      </c>
      <c r="BX103" s="65"/>
      <c r="BY103" s="65"/>
      <c r="BZ103" s="18">
        <v>1200</v>
      </c>
    </row>
    <row r="104" spans="23:78" ht="15.75" thickBot="1" x14ac:dyDescent="0.3">
      <c r="W104">
        <v>4</v>
      </c>
      <c r="Y104" s="65">
        <f>AS116</f>
        <v>1285.2</v>
      </c>
      <c r="Z104" s="65">
        <f t="shared" ref="Z104:AL104" si="175">AT116</f>
        <v>1864.8</v>
      </c>
      <c r="AA104" s="65">
        <f t="shared" si="175"/>
        <v>0</v>
      </c>
      <c r="AB104" s="65">
        <f t="shared" si="175"/>
        <v>0</v>
      </c>
      <c r="AC104" s="65">
        <f t="shared" si="175"/>
        <v>2431.8000000000002</v>
      </c>
      <c r="AD104" s="65">
        <f t="shared" si="175"/>
        <v>3670.2000000000003</v>
      </c>
      <c r="AE104" s="65">
        <f t="shared" si="175"/>
        <v>0</v>
      </c>
      <c r="AF104" s="65">
        <f t="shared" si="175"/>
        <v>0</v>
      </c>
      <c r="AG104" s="65">
        <f t="shared" si="175"/>
        <v>0</v>
      </c>
      <c r="AH104" s="65">
        <f t="shared" si="175"/>
        <v>0</v>
      </c>
      <c r="AI104" s="65">
        <f t="shared" si="175"/>
        <v>3439.8</v>
      </c>
      <c r="AJ104" s="65">
        <f t="shared" si="175"/>
        <v>5296.5</v>
      </c>
      <c r="AK104" s="65">
        <f t="shared" si="175"/>
        <v>0</v>
      </c>
      <c r="AL104" s="65">
        <f t="shared" si="175"/>
        <v>0</v>
      </c>
      <c r="AR104" s="17">
        <v>1300</v>
      </c>
      <c r="AS104" s="65">
        <f t="shared" si="162"/>
        <v>635</v>
      </c>
      <c r="AT104" s="65">
        <f t="shared" si="163"/>
        <v>961</v>
      </c>
      <c r="AU104" s="65"/>
      <c r="AV104" s="65"/>
      <c r="AW104" s="65">
        <f t="shared" si="164"/>
        <v>1189</v>
      </c>
      <c r="AX104" s="65">
        <f t="shared" si="165"/>
        <v>1785</v>
      </c>
      <c r="AY104" s="65"/>
      <c r="AZ104" s="65"/>
      <c r="BA104" s="65"/>
      <c r="BB104" s="65"/>
      <c r="BC104" s="65">
        <f t="shared" si="166"/>
        <v>1692</v>
      </c>
      <c r="BD104" s="65">
        <f t="shared" si="167"/>
        <v>2586</v>
      </c>
      <c r="BE104" s="65"/>
      <c r="BF104" s="65"/>
      <c r="BG104" s="18">
        <v>1300</v>
      </c>
      <c r="BK104" s="17">
        <v>1300</v>
      </c>
      <c r="BL104" s="65">
        <v>635</v>
      </c>
      <c r="BM104" s="65">
        <v>961</v>
      </c>
      <c r="BN104" s="65"/>
      <c r="BO104" s="65"/>
      <c r="BP104" s="65">
        <v>1189</v>
      </c>
      <c r="BQ104" s="65">
        <v>1785</v>
      </c>
      <c r="BR104" s="65"/>
      <c r="BS104" s="65"/>
      <c r="BT104" s="65"/>
      <c r="BU104" s="65"/>
      <c r="BV104" s="65">
        <v>1692</v>
      </c>
      <c r="BW104" s="65">
        <v>2586</v>
      </c>
      <c r="BX104" s="65"/>
      <c r="BY104" s="65"/>
      <c r="BZ104" s="18">
        <v>1300</v>
      </c>
    </row>
    <row r="105" spans="23:78" ht="15.75" thickBot="1" x14ac:dyDescent="0.3">
      <c r="AR105" s="17">
        <v>1400</v>
      </c>
      <c r="AS105" s="65">
        <f t="shared" si="162"/>
        <v>682</v>
      </c>
      <c r="AT105" s="65">
        <f t="shared" si="163"/>
        <v>1027</v>
      </c>
      <c r="AU105" s="65"/>
      <c r="AV105" s="65"/>
      <c r="AW105" s="65">
        <f t="shared" si="164"/>
        <v>1278</v>
      </c>
      <c r="AX105" s="65">
        <f t="shared" si="165"/>
        <v>1919</v>
      </c>
      <c r="AY105" s="65"/>
      <c r="AZ105" s="65"/>
      <c r="BA105" s="65"/>
      <c r="BB105" s="65"/>
      <c r="BC105" s="65">
        <f t="shared" si="166"/>
        <v>1817</v>
      </c>
      <c r="BD105" s="65">
        <f t="shared" si="167"/>
        <v>2781</v>
      </c>
      <c r="BE105" s="65"/>
      <c r="BF105" s="65"/>
      <c r="BG105" s="18">
        <v>1400</v>
      </c>
      <c r="BK105" s="17">
        <v>1400</v>
      </c>
      <c r="BL105" s="65">
        <v>682</v>
      </c>
      <c r="BM105" s="65">
        <v>1027</v>
      </c>
      <c r="BN105" s="65"/>
      <c r="BO105" s="65"/>
      <c r="BP105" s="65">
        <v>1278</v>
      </c>
      <c r="BQ105" s="65">
        <v>1919</v>
      </c>
      <c r="BR105" s="65"/>
      <c r="BS105" s="65"/>
      <c r="BT105" s="65"/>
      <c r="BU105" s="65"/>
      <c r="BV105" s="65">
        <v>1817</v>
      </c>
      <c r="BW105" s="65">
        <v>2781</v>
      </c>
      <c r="BX105" s="65"/>
      <c r="BY105" s="65"/>
      <c r="BZ105" s="18">
        <v>1400</v>
      </c>
    </row>
    <row r="106" spans="23:78" ht="15.75" thickBot="1" x14ac:dyDescent="0.3">
      <c r="AR106" s="17">
        <v>1500</v>
      </c>
      <c r="AS106" s="65">
        <f t="shared" si="162"/>
        <v>728</v>
      </c>
      <c r="AT106" s="65">
        <f t="shared" si="163"/>
        <v>1092</v>
      </c>
      <c r="AU106" s="65"/>
      <c r="AV106" s="65"/>
      <c r="AW106" s="65">
        <f t="shared" si="164"/>
        <v>1367</v>
      </c>
      <c r="AX106" s="65">
        <f t="shared" si="165"/>
        <v>2055</v>
      </c>
      <c r="AY106" s="65"/>
      <c r="AZ106" s="65"/>
      <c r="BA106" s="65"/>
      <c r="BB106" s="65"/>
      <c r="BC106" s="65">
        <f t="shared" si="166"/>
        <v>1943</v>
      </c>
      <c r="BD106" s="65">
        <f t="shared" si="167"/>
        <v>2975</v>
      </c>
      <c r="BE106" s="65"/>
      <c r="BF106" s="65"/>
      <c r="BG106" s="18">
        <v>1500</v>
      </c>
      <c r="BK106" s="17">
        <v>1500</v>
      </c>
      <c r="BL106" s="65">
        <v>728</v>
      </c>
      <c r="BM106" s="65">
        <v>1092</v>
      </c>
      <c r="BN106" s="65"/>
      <c r="BO106" s="65"/>
      <c r="BP106" s="65">
        <v>1367</v>
      </c>
      <c r="BQ106" s="65">
        <v>2055</v>
      </c>
      <c r="BR106" s="65"/>
      <c r="BS106" s="65"/>
      <c r="BT106" s="65"/>
      <c r="BU106" s="65"/>
      <c r="BV106" s="65">
        <v>1943</v>
      </c>
      <c r="BW106" s="65">
        <v>2975</v>
      </c>
      <c r="BX106" s="65"/>
      <c r="BY106" s="65"/>
      <c r="BZ106" s="18">
        <v>1500</v>
      </c>
    </row>
    <row r="107" spans="23:78" ht="15.75" thickBot="1" x14ac:dyDescent="0.3">
      <c r="AR107" s="17">
        <v>1600</v>
      </c>
      <c r="AS107" s="65">
        <f t="shared" si="162"/>
        <v>736.25</v>
      </c>
      <c r="AT107" s="65">
        <f t="shared" si="163"/>
        <v>1099.1499999999999</v>
      </c>
      <c r="AU107" s="65"/>
      <c r="AV107" s="65"/>
      <c r="AW107" s="65">
        <f t="shared" si="164"/>
        <v>1383.2</v>
      </c>
      <c r="AX107" s="65">
        <f t="shared" si="165"/>
        <v>2079.5499999999997</v>
      </c>
      <c r="AY107" s="65"/>
      <c r="AZ107" s="65"/>
      <c r="BA107" s="65"/>
      <c r="BB107" s="65"/>
      <c r="BC107" s="65">
        <f t="shared" si="166"/>
        <v>1964.6</v>
      </c>
      <c r="BD107" s="65">
        <f t="shared" si="167"/>
        <v>3010.5499999999997</v>
      </c>
      <c r="BE107" s="65"/>
      <c r="BF107" s="65"/>
      <c r="BG107" s="18">
        <v>1600</v>
      </c>
      <c r="BK107" s="17">
        <v>1600</v>
      </c>
      <c r="BL107" s="65">
        <f>BL81*0.95</f>
        <v>736.25</v>
      </c>
      <c r="BM107" s="65">
        <f>BM81*0.95</f>
        <v>1099.1499999999999</v>
      </c>
      <c r="BN107" s="65"/>
      <c r="BO107" s="65"/>
      <c r="BP107" s="65">
        <f>BP81*0.95</f>
        <v>1383.2</v>
      </c>
      <c r="BQ107" s="65">
        <f>BQ81*0.95</f>
        <v>2079.5499999999997</v>
      </c>
      <c r="BR107" s="65"/>
      <c r="BS107" s="65"/>
      <c r="BT107" s="65"/>
      <c r="BU107" s="65"/>
      <c r="BV107" s="65">
        <f>BV81*0.95</f>
        <v>1964.6</v>
      </c>
      <c r="BW107" s="65">
        <f>BW81*0.95</f>
        <v>3010.5499999999997</v>
      </c>
      <c r="BX107" s="65"/>
      <c r="BY107" s="65"/>
      <c r="BZ107" s="18">
        <v>1600</v>
      </c>
    </row>
    <row r="108" spans="23:78" ht="15.75" thickBot="1" x14ac:dyDescent="0.3">
      <c r="AR108" s="17">
        <v>1700</v>
      </c>
      <c r="AS108" s="65">
        <f t="shared" si="162"/>
        <v>780.9</v>
      </c>
      <c r="AT108" s="65">
        <f t="shared" si="163"/>
        <v>1161.8499999999999</v>
      </c>
      <c r="AU108" s="65"/>
      <c r="AV108" s="65"/>
      <c r="AW108" s="65">
        <f t="shared" si="164"/>
        <v>1467.75</v>
      </c>
      <c r="AX108" s="65">
        <f t="shared" si="165"/>
        <v>2208.75</v>
      </c>
      <c r="AY108" s="65"/>
      <c r="AZ108" s="65"/>
      <c r="BA108" s="65"/>
      <c r="BB108" s="65"/>
      <c r="BC108" s="65">
        <f t="shared" si="166"/>
        <v>2083.35</v>
      </c>
      <c r="BD108" s="65">
        <f t="shared" si="167"/>
        <v>3194.85</v>
      </c>
      <c r="BE108" s="65"/>
      <c r="BF108" s="65"/>
      <c r="BG108" s="18">
        <v>1700</v>
      </c>
      <c r="BK108" s="17">
        <v>1700</v>
      </c>
      <c r="BL108" s="65">
        <f t="shared" ref="BL108:BM108" si="176">BL82*0.95</f>
        <v>780.9</v>
      </c>
      <c r="BM108" s="65">
        <f t="shared" si="176"/>
        <v>1161.8499999999999</v>
      </c>
      <c r="BN108" s="65"/>
      <c r="BO108" s="65"/>
      <c r="BP108" s="65">
        <f t="shared" ref="BP108:BQ108" si="177">BP82*0.95</f>
        <v>1467.75</v>
      </c>
      <c r="BQ108" s="65">
        <f t="shared" si="177"/>
        <v>2208.75</v>
      </c>
      <c r="BR108" s="65"/>
      <c r="BS108" s="65"/>
      <c r="BT108" s="65"/>
      <c r="BU108" s="65"/>
      <c r="BV108" s="65">
        <f t="shared" ref="BV108:BW108" si="178">BV82*0.95</f>
        <v>2083.35</v>
      </c>
      <c r="BW108" s="65">
        <f t="shared" si="178"/>
        <v>3194.85</v>
      </c>
      <c r="BX108" s="65"/>
      <c r="BY108" s="65"/>
      <c r="BZ108" s="18">
        <v>1700</v>
      </c>
    </row>
    <row r="109" spans="23:78" ht="15.75" thickBot="1" x14ac:dyDescent="0.3">
      <c r="AR109" s="17">
        <v>1800</v>
      </c>
      <c r="AS109" s="65">
        <f t="shared" si="162"/>
        <v>824.59999999999991</v>
      </c>
      <c r="AT109" s="65">
        <f t="shared" si="163"/>
        <v>1223.5999999999999</v>
      </c>
      <c r="AU109" s="65"/>
      <c r="AV109" s="65"/>
      <c r="AW109" s="65">
        <f t="shared" si="164"/>
        <v>1552.3</v>
      </c>
      <c r="AX109" s="65">
        <f t="shared" si="165"/>
        <v>2336.0499999999997</v>
      </c>
      <c r="AY109" s="65"/>
      <c r="AZ109" s="65"/>
      <c r="BA109" s="65"/>
      <c r="BB109" s="65"/>
      <c r="BC109" s="65">
        <f t="shared" si="166"/>
        <v>2203.0499999999997</v>
      </c>
      <c r="BD109" s="65">
        <f t="shared" si="167"/>
        <v>3379.1499999999996</v>
      </c>
      <c r="BE109" s="65"/>
      <c r="BF109" s="65"/>
      <c r="BG109" s="18">
        <v>1800</v>
      </c>
      <c r="BK109" s="17">
        <v>1800</v>
      </c>
      <c r="BL109" s="65">
        <f t="shared" ref="BL109:BM109" si="179">BL83*0.95</f>
        <v>824.59999999999991</v>
      </c>
      <c r="BM109" s="65">
        <f t="shared" si="179"/>
        <v>1223.5999999999999</v>
      </c>
      <c r="BN109" s="65"/>
      <c r="BO109" s="65"/>
      <c r="BP109" s="65">
        <f t="shared" ref="BP109:BQ109" si="180">BP83*0.95</f>
        <v>1552.3</v>
      </c>
      <c r="BQ109" s="65">
        <f t="shared" si="180"/>
        <v>2336.0499999999997</v>
      </c>
      <c r="BR109" s="65"/>
      <c r="BS109" s="65"/>
      <c r="BT109" s="65"/>
      <c r="BU109" s="65"/>
      <c r="BV109" s="65">
        <f t="shared" ref="BV109:BW109" si="181">BV83*0.95</f>
        <v>2203.0499999999997</v>
      </c>
      <c r="BW109" s="65">
        <f t="shared" si="181"/>
        <v>3379.1499999999996</v>
      </c>
      <c r="BX109" s="65"/>
      <c r="BY109" s="65"/>
      <c r="BZ109" s="18">
        <v>1800</v>
      </c>
    </row>
    <row r="110" spans="23:78" ht="15.75" thickBot="1" x14ac:dyDescent="0.3">
      <c r="AR110" s="17">
        <v>1900</v>
      </c>
      <c r="AS110" s="65">
        <f t="shared" si="162"/>
        <v>868.3</v>
      </c>
      <c r="AT110" s="65">
        <f t="shared" si="163"/>
        <v>1285.3499999999999</v>
      </c>
      <c r="AU110" s="65"/>
      <c r="AV110" s="65"/>
      <c r="AW110" s="65">
        <f t="shared" si="164"/>
        <v>1636.85</v>
      </c>
      <c r="AX110" s="65">
        <f t="shared" si="165"/>
        <v>2464.2999999999997</v>
      </c>
      <c r="AY110" s="65"/>
      <c r="AZ110" s="65"/>
      <c r="BA110" s="65"/>
      <c r="BB110" s="65"/>
      <c r="BC110" s="65">
        <f t="shared" si="166"/>
        <v>2321.7999999999997</v>
      </c>
      <c r="BD110" s="65">
        <f t="shared" si="167"/>
        <v>3563.45</v>
      </c>
      <c r="BE110" s="65"/>
      <c r="BF110" s="65"/>
      <c r="BG110" s="18">
        <v>1900</v>
      </c>
      <c r="BK110" s="17">
        <v>1900</v>
      </c>
      <c r="BL110" s="65">
        <f t="shared" ref="BL110:BM110" si="182">BL84*0.95</f>
        <v>868.3</v>
      </c>
      <c r="BM110" s="65">
        <f t="shared" si="182"/>
        <v>1285.3499999999999</v>
      </c>
      <c r="BN110" s="65"/>
      <c r="BO110" s="65"/>
      <c r="BP110" s="65">
        <f t="shared" ref="BP110:BQ110" si="183">BP84*0.95</f>
        <v>1636.85</v>
      </c>
      <c r="BQ110" s="65">
        <f t="shared" si="183"/>
        <v>2464.2999999999997</v>
      </c>
      <c r="BR110" s="65"/>
      <c r="BS110" s="65"/>
      <c r="BT110" s="65"/>
      <c r="BU110" s="65"/>
      <c r="BV110" s="65">
        <f t="shared" ref="BV110:BW110" si="184">BV84*0.95</f>
        <v>2321.7999999999997</v>
      </c>
      <c r="BW110" s="65">
        <f t="shared" si="184"/>
        <v>3563.45</v>
      </c>
      <c r="BX110" s="65"/>
      <c r="BY110" s="65"/>
      <c r="BZ110" s="18">
        <v>1900</v>
      </c>
    </row>
    <row r="111" spans="23:78" ht="15.75" thickBot="1" x14ac:dyDescent="0.3">
      <c r="AR111" s="17">
        <v>2000</v>
      </c>
      <c r="AS111" s="65">
        <f t="shared" si="162"/>
        <v>865.80000000000007</v>
      </c>
      <c r="AT111" s="65">
        <f t="shared" si="163"/>
        <v>1277.1000000000001</v>
      </c>
      <c r="AU111" s="65"/>
      <c r="AV111" s="65"/>
      <c r="AW111" s="65">
        <f t="shared" si="164"/>
        <v>1630.8</v>
      </c>
      <c r="AX111" s="65">
        <f t="shared" si="165"/>
        <v>2456.1</v>
      </c>
      <c r="AY111" s="65"/>
      <c r="AZ111" s="65"/>
      <c r="BA111" s="65"/>
      <c r="BB111" s="65"/>
      <c r="BC111" s="65">
        <f t="shared" si="166"/>
        <v>2312.1</v>
      </c>
      <c r="BD111" s="65">
        <f t="shared" si="167"/>
        <v>3550.5</v>
      </c>
      <c r="BE111" s="65"/>
      <c r="BF111" s="65"/>
      <c r="BG111" s="18">
        <v>2000</v>
      </c>
      <c r="BK111" s="17">
        <v>2000</v>
      </c>
      <c r="BL111" s="65">
        <f>BL85*0.9</f>
        <v>865.80000000000007</v>
      </c>
      <c r="BM111" s="65">
        <f>BM85*0.9</f>
        <v>1277.1000000000001</v>
      </c>
      <c r="BN111" s="65"/>
      <c r="BO111" s="65"/>
      <c r="BP111" s="65">
        <f>BP85*0.9</f>
        <v>1630.8</v>
      </c>
      <c r="BQ111" s="65">
        <f>BQ85*0.9</f>
        <v>2456.1</v>
      </c>
      <c r="BR111" s="65"/>
      <c r="BS111" s="65"/>
      <c r="BT111" s="65"/>
      <c r="BU111" s="65"/>
      <c r="BV111" s="65">
        <f>BV85*0.9</f>
        <v>2312.1</v>
      </c>
      <c r="BW111" s="65">
        <f>BW85*0.9</f>
        <v>3550.5</v>
      </c>
      <c r="BX111" s="65"/>
      <c r="BY111" s="65"/>
      <c r="BZ111" s="18">
        <v>2000</v>
      </c>
    </row>
    <row r="112" spans="23:78" ht="15.75" thickBot="1" x14ac:dyDescent="0.3">
      <c r="AR112" s="17">
        <v>2200</v>
      </c>
      <c r="AS112" s="65">
        <f t="shared" si="162"/>
        <v>948.6</v>
      </c>
      <c r="AT112" s="65">
        <f t="shared" si="163"/>
        <v>1394.1000000000001</v>
      </c>
      <c r="AU112" s="65"/>
      <c r="AV112" s="65"/>
      <c r="AW112" s="65">
        <f t="shared" si="164"/>
        <v>1791</v>
      </c>
      <c r="AX112" s="65">
        <f t="shared" si="165"/>
        <v>2699.1</v>
      </c>
      <c r="AY112" s="65"/>
      <c r="AZ112" s="65"/>
      <c r="BA112" s="65"/>
      <c r="BB112" s="65"/>
      <c r="BC112" s="65">
        <f t="shared" si="166"/>
        <v>2538</v>
      </c>
      <c r="BD112" s="65">
        <f t="shared" si="167"/>
        <v>3899.7000000000003</v>
      </c>
      <c r="BE112" s="65"/>
      <c r="BF112" s="65"/>
      <c r="BG112" s="18">
        <v>2200</v>
      </c>
      <c r="BK112" s="17">
        <v>2200</v>
      </c>
      <c r="BL112" s="65">
        <f t="shared" ref="BL112:BM112" si="185">BL86*0.9</f>
        <v>948.6</v>
      </c>
      <c r="BM112" s="65">
        <f t="shared" si="185"/>
        <v>1394.1000000000001</v>
      </c>
      <c r="BN112" s="65"/>
      <c r="BO112" s="65"/>
      <c r="BP112" s="65">
        <f t="shared" ref="BP112:BQ112" si="186">BP86*0.9</f>
        <v>1791</v>
      </c>
      <c r="BQ112" s="65">
        <f t="shared" si="186"/>
        <v>2699.1</v>
      </c>
      <c r="BR112" s="65"/>
      <c r="BS112" s="65"/>
      <c r="BT112" s="65"/>
      <c r="BU112" s="65"/>
      <c r="BV112" s="65">
        <f t="shared" ref="BV112:BW112" si="187">BV86*0.9</f>
        <v>2538</v>
      </c>
      <c r="BW112" s="65">
        <f t="shared" si="187"/>
        <v>3899.7000000000003</v>
      </c>
      <c r="BX112" s="65"/>
      <c r="BY112" s="65"/>
      <c r="BZ112" s="18">
        <v>2200</v>
      </c>
    </row>
    <row r="113" spans="44:78" ht="15.75" thickBot="1" x14ac:dyDescent="0.3">
      <c r="AR113" s="17">
        <v>2400</v>
      </c>
      <c r="AS113" s="65">
        <f t="shared" si="162"/>
        <v>1032.3</v>
      </c>
      <c r="AT113" s="65">
        <f t="shared" si="163"/>
        <v>1512</v>
      </c>
      <c r="AU113" s="65"/>
      <c r="AV113" s="65"/>
      <c r="AW113" s="65">
        <f t="shared" si="164"/>
        <v>1951.2</v>
      </c>
      <c r="AX113" s="65">
        <f t="shared" si="165"/>
        <v>2941.2000000000003</v>
      </c>
      <c r="AY113" s="65"/>
      <c r="AZ113" s="65"/>
      <c r="BA113" s="65"/>
      <c r="BB113" s="65"/>
      <c r="BC113" s="65">
        <f t="shared" si="166"/>
        <v>2763</v>
      </c>
      <c r="BD113" s="65">
        <f t="shared" si="167"/>
        <v>4248.9000000000005</v>
      </c>
      <c r="BE113" s="65"/>
      <c r="BF113" s="65"/>
      <c r="BG113" s="18">
        <v>2400</v>
      </c>
      <c r="BK113" s="17">
        <v>2400</v>
      </c>
      <c r="BL113" s="65">
        <f t="shared" ref="BL113:BM113" si="188">BL87*0.9</f>
        <v>1032.3</v>
      </c>
      <c r="BM113" s="65">
        <f t="shared" si="188"/>
        <v>1512</v>
      </c>
      <c r="BN113" s="65"/>
      <c r="BO113" s="65"/>
      <c r="BP113" s="65">
        <f t="shared" ref="BP113:BQ113" si="189">BP87*0.9</f>
        <v>1951.2</v>
      </c>
      <c r="BQ113" s="65">
        <f t="shared" si="189"/>
        <v>2941.2000000000003</v>
      </c>
      <c r="BR113" s="65"/>
      <c r="BS113" s="65"/>
      <c r="BT113" s="65"/>
      <c r="BU113" s="65"/>
      <c r="BV113" s="65">
        <f t="shared" ref="BV113:BW113" si="190">BV87*0.9</f>
        <v>2763</v>
      </c>
      <c r="BW113" s="65">
        <f t="shared" si="190"/>
        <v>4248.9000000000005</v>
      </c>
      <c r="BX113" s="65"/>
      <c r="BY113" s="65"/>
      <c r="BZ113" s="18">
        <v>2400</v>
      </c>
    </row>
    <row r="114" spans="44:78" ht="15.75" thickBot="1" x14ac:dyDescent="0.3">
      <c r="AR114" s="17">
        <v>2600</v>
      </c>
      <c r="AS114" s="65">
        <f t="shared" si="162"/>
        <v>1116</v>
      </c>
      <c r="AT114" s="65">
        <f t="shared" si="163"/>
        <v>1629.9</v>
      </c>
      <c r="AU114" s="65"/>
      <c r="AV114" s="65"/>
      <c r="AW114" s="65">
        <f t="shared" si="164"/>
        <v>2111.4</v>
      </c>
      <c r="AX114" s="65">
        <f t="shared" si="165"/>
        <v>3184.2000000000003</v>
      </c>
      <c r="AY114" s="65"/>
      <c r="AZ114" s="65"/>
      <c r="BA114" s="65"/>
      <c r="BB114" s="65"/>
      <c r="BC114" s="65">
        <f t="shared" si="166"/>
        <v>2988.9</v>
      </c>
      <c r="BD114" s="65">
        <f t="shared" si="167"/>
        <v>4598.1000000000004</v>
      </c>
      <c r="BE114" s="65"/>
      <c r="BF114" s="65"/>
      <c r="BG114" s="18">
        <v>2600</v>
      </c>
      <c r="BK114" s="17">
        <v>2600</v>
      </c>
      <c r="BL114" s="65">
        <f t="shared" ref="BL114:BM114" si="191">BL88*0.9</f>
        <v>1116</v>
      </c>
      <c r="BM114" s="65">
        <f t="shared" si="191"/>
        <v>1629.9</v>
      </c>
      <c r="BN114" s="65"/>
      <c r="BO114" s="65"/>
      <c r="BP114" s="65">
        <f t="shared" ref="BP114:BQ114" si="192">BP88*0.9</f>
        <v>2111.4</v>
      </c>
      <c r="BQ114" s="65">
        <f t="shared" si="192"/>
        <v>3184.2000000000003</v>
      </c>
      <c r="BR114" s="65"/>
      <c r="BS114" s="65"/>
      <c r="BT114" s="65"/>
      <c r="BU114" s="65"/>
      <c r="BV114" s="65">
        <f t="shared" ref="BV114:BW114" si="193">BV88*0.9</f>
        <v>2988.9</v>
      </c>
      <c r="BW114" s="65">
        <f t="shared" si="193"/>
        <v>4598.1000000000004</v>
      </c>
      <c r="BX114" s="65"/>
      <c r="BY114" s="65"/>
      <c r="BZ114" s="18">
        <v>2600</v>
      </c>
    </row>
    <row r="115" spans="44:78" ht="15.75" thickBot="1" x14ac:dyDescent="0.3">
      <c r="AR115" s="17">
        <v>2800</v>
      </c>
      <c r="AS115" s="65">
        <f t="shared" si="162"/>
        <v>1199.7</v>
      </c>
      <c r="AT115" s="65">
        <f t="shared" si="163"/>
        <v>1746.9</v>
      </c>
      <c r="AU115" s="65"/>
      <c r="AV115" s="65"/>
      <c r="AW115" s="65">
        <f t="shared" si="164"/>
        <v>2271.6</v>
      </c>
      <c r="AX115" s="65">
        <f t="shared" si="165"/>
        <v>3427.2000000000003</v>
      </c>
      <c r="AY115" s="65"/>
      <c r="AZ115" s="65"/>
      <c r="BA115" s="65"/>
      <c r="BB115" s="65"/>
      <c r="BC115" s="65">
        <f t="shared" si="166"/>
        <v>3214.8</v>
      </c>
      <c r="BD115" s="65">
        <f t="shared" si="167"/>
        <v>4947.3</v>
      </c>
      <c r="BE115" s="65"/>
      <c r="BF115" s="65"/>
      <c r="BG115" s="18">
        <v>2800</v>
      </c>
      <c r="BK115" s="17">
        <v>2800</v>
      </c>
      <c r="BL115" s="65">
        <f t="shared" ref="BL115:BM115" si="194">BL89*0.9</f>
        <v>1199.7</v>
      </c>
      <c r="BM115" s="65">
        <f t="shared" si="194"/>
        <v>1746.9</v>
      </c>
      <c r="BN115" s="65"/>
      <c r="BO115" s="65"/>
      <c r="BP115" s="65">
        <f t="shared" ref="BP115:BQ115" si="195">BP89*0.9</f>
        <v>2271.6</v>
      </c>
      <c r="BQ115" s="65">
        <f t="shared" si="195"/>
        <v>3427.2000000000003</v>
      </c>
      <c r="BR115" s="65"/>
      <c r="BS115" s="65"/>
      <c r="BT115" s="65"/>
      <c r="BU115" s="65"/>
      <c r="BV115" s="65">
        <f t="shared" ref="BV115:BW115" si="196">BV89*0.9</f>
        <v>3214.8</v>
      </c>
      <c r="BW115" s="65">
        <f t="shared" si="196"/>
        <v>4947.3</v>
      </c>
      <c r="BX115" s="65"/>
      <c r="BY115" s="65"/>
      <c r="BZ115" s="18">
        <v>2800</v>
      </c>
    </row>
    <row r="116" spans="44:78" ht="15.75" thickBot="1" x14ac:dyDescent="0.3">
      <c r="AR116" s="17">
        <v>3000</v>
      </c>
      <c r="AS116" s="65">
        <f t="shared" si="162"/>
        <v>1285.2</v>
      </c>
      <c r="AT116" s="65">
        <f t="shared" si="163"/>
        <v>1864.8</v>
      </c>
      <c r="AU116" s="65"/>
      <c r="AV116" s="65"/>
      <c r="AW116" s="65">
        <f t="shared" si="164"/>
        <v>2431.8000000000002</v>
      </c>
      <c r="AX116" s="65">
        <f t="shared" si="165"/>
        <v>3670.2000000000003</v>
      </c>
      <c r="AY116" s="65"/>
      <c r="AZ116" s="65"/>
      <c r="BA116" s="65"/>
      <c r="BB116" s="65"/>
      <c r="BC116" s="65">
        <f t="shared" si="166"/>
        <v>3439.8</v>
      </c>
      <c r="BD116" s="65">
        <f t="shared" si="167"/>
        <v>5296.5</v>
      </c>
      <c r="BE116" s="65"/>
      <c r="BF116" s="65"/>
      <c r="BG116" s="18">
        <v>3000</v>
      </c>
      <c r="BK116" s="17">
        <v>3000</v>
      </c>
      <c r="BL116" s="65">
        <f t="shared" ref="BL116:BM116" si="197">BL90*0.9</f>
        <v>1285.2</v>
      </c>
      <c r="BM116" s="65">
        <f t="shared" si="197"/>
        <v>1864.8</v>
      </c>
      <c r="BN116" s="65"/>
      <c r="BO116" s="65"/>
      <c r="BP116" s="65">
        <f t="shared" ref="BP116:BQ116" si="198">BP90*0.9</f>
        <v>2431.8000000000002</v>
      </c>
      <c r="BQ116" s="65">
        <f t="shared" si="198"/>
        <v>3670.2000000000003</v>
      </c>
      <c r="BR116" s="65"/>
      <c r="BS116" s="65"/>
      <c r="BT116" s="65"/>
      <c r="BU116" s="65"/>
      <c r="BV116" s="65">
        <f t="shared" ref="BV116:BW116" si="199">BV90*0.9</f>
        <v>3439.8</v>
      </c>
      <c r="BW116" s="65">
        <f t="shared" si="199"/>
        <v>5296.5</v>
      </c>
      <c r="BX116" s="65"/>
      <c r="BY116" s="65"/>
      <c r="BZ116" s="18">
        <v>3000</v>
      </c>
    </row>
  </sheetData>
  <sheetProtection algorithmName="SHA-512" hashValue="yA2n8k82N8Uqcvv35nc0Gv/gGXohUzaHFOt5KGsDmBEFv/FJmQeXDlAufRUCf9eZWEWawKfBZ71MxG0T0PFVNQ==" saltValue="0QQJhUjNMZyaVx29XJf8QQ==" spinCount="100000" sheet="1" sort="0" autoFilter="0" pivotTables="0"/>
  <autoFilter ref="A14:A38" xr:uid="{00000000-0009-0000-0000-000001000000}"/>
  <dataConsolidate topLabels="1">
    <dataRefs count="1">
      <dataRef ref="A17:A38" sheet="Prado"/>
    </dataRefs>
  </dataConsolidate>
  <mergeCells count="44">
    <mergeCell ref="A15:A16"/>
    <mergeCell ref="P15:P16"/>
    <mergeCell ref="BG15:BG16"/>
    <mergeCell ref="L14:M14"/>
    <mergeCell ref="B15:E15"/>
    <mergeCell ref="F15:I15"/>
    <mergeCell ref="J15:O15"/>
    <mergeCell ref="B14:C14"/>
    <mergeCell ref="D14:E14"/>
    <mergeCell ref="F14:G14"/>
    <mergeCell ref="H14:I14"/>
    <mergeCell ref="J14:K14"/>
    <mergeCell ref="N14:O14"/>
    <mergeCell ref="F9:M9"/>
    <mergeCell ref="A10:D10"/>
    <mergeCell ref="F10:H10"/>
    <mergeCell ref="F7:Q7"/>
    <mergeCell ref="BT14:BU14"/>
    <mergeCell ref="BV14:BW14"/>
    <mergeCell ref="BX14:BY14"/>
    <mergeCell ref="BK15:BK16"/>
    <mergeCell ref="BL15:BO15"/>
    <mergeCell ref="BP15:BS15"/>
    <mergeCell ref="BT15:BY15"/>
    <mergeCell ref="BL14:BM14"/>
    <mergeCell ref="BN14:BO14"/>
    <mergeCell ref="BP14:BQ14"/>
    <mergeCell ref="BR14:BS14"/>
    <mergeCell ref="BZ15:BZ16"/>
    <mergeCell ref="CW15:CW16"/>
    <mergeCell ref="BG41:BG42"/>
    <mergeCell ref="BG67:BG68"/>
    <mergeCell ref="BG93:BG94"/>
    <mergeCell ref="BN66:BV66"/>
    <mergeCell ref="BZ67:BZ68"/>
    <mergeCell ref="BN92:BV92"/>
    <mergeCell ref="BZ93:BZ94"/>
    <mergeCell ref="AU40:BC40"/>
    <mergeCell ref="AU66:BC66"/>
    <mergeCell ref="AU92:BC92"/>
    <mergeCell ref="F11:H11"/>
    <mergeCell ref="F12:H12"/>
    <mergeCell ref="AM15:AM16"/>
    <mergeCell ref="AU14:BC14"/>
  </mergeCells>
  <conditionalFormatting sqref="AS17:BF38 Y17:AL17 Y21:AL21">
    <cfRule type="cellIs" dxfId="203" priority="142" stopIfTrue="1" operator="equal">
      <formula>0</formula>
    </cfRule>
    <cfRule type="cellIs" dxfId="202" priority="143" stopIfTrue="1" operator="between">
      <formula>#REF!</formula>
      <formula>#REF!</formula>
    </cfRule>
  </conditionalFormatting>
  <conditionalFormatting sqref="B17:O38">
    <cfRule type="cellIs" dxfId="201" priority="343" stopIfTrue="1" operator="equal">
      <formula>1</formula>
    </cfRule>
  </conditionalFormatting>
  <conditionalFormatting sqref="B17:O38">
    <cfRule type="cellIs" dxfId="200" priority="347" operator="between">
      <formula>$I$10-1</formula>
      <formula>$L$10+1</formula>
    </cfRule>
  </conditionalFormatting>
  <conditionalFormatting sqref="L10 I10">
    <cfRule type="cellIs" dxfId="199" priority="137" stopIfTrue="1" operator="notEqual">
      <formula>0</formula>
    </cfRule>
  </conditionalFormatting>
  <conditionalFormatting sqref="C17:C38 E17:E38 G17:G38 I17:I38 K17:K38 M17:M38 O17:O38">
    <cfRule type="expression" dxfId="198" priority="135">
      <formula>$I$11=2</formula>
    </cfRule>
  </conditionalFormatting>
  <conditionalFormatting sqref="I11">
    <cfRule type="cellIs" dxfId="197" priority="134" stopIfTrue="1" operator="notEqual">
      <formula>0</formula>
    </cfRule>
  </conditionalFormatting>
  <conditionalFormatting sqref="AS95:BF116">
    <cfRule type="cellIs" dxfId="196" priority="115" stopIfTrue="1" operator="equal">
      <formula>0</formula>
    </cfRule>
    <cfRule type="cellIs" dxfId="195" priority="116" stopIfTrue="1" operator="between">
      <formula>#REF!</formula>
      <formula>#REF!</formula>
    </cfRule>
  </conditionalFormatting>
  <conditionalFormatting sqref="AS69:BF90">
    <cfRule type="cellIs" dxfId="194" priority="111" stopIfTrue="1" operator="equal">
      <formula>0</formula>
    </cfRule>
    <cfRule type="cellIs" dxfId="193" priority="112" stopIfTrue="1" operator="between">
      <formula>#REF!</formula>
      <formula>#REF!</formula>
    </cfRule>
  </conditionalFormatting>
  <conditionalFormatting sqref="CJ17:CJ38">
    <cfRule type="cellIs" dxfId="192" priority="129" stopIfTrue="1" operator="equal">
      <formula>0</formula>
    </cfRule>
    <cfRule type="cellIs" dxfId="191" priority="130" stopIfTrue="1" operator="between">
      <formula>#REF!</formula>
      <formula>#REF!</formula>
    </cfRule>
  </conditionalFormatting>
  <conditionalFormatting sqref="CI17:CI38">
    <cfRule type="cellIs" dxfId="190" priority="127" stopIfTrue="1" operator="equal">
      <formula>0</formula>
    </cfRule>
    <cfRule type="cellIs" dxfId="189" priority="128" stopIfTrue="1" operator="between">
      <formula>#REF!</formula>
      <formula>#REF!</formula>
    </cfRule>
  </conditionalFormatting>
  <conditionalFormatting sqref="CK17:CL21">
    <cfRule type="cellIs" dxfId="188" priority="125" stopIfTrue="1" operator="equal">
      <formula>0</formula>
    </cfRule>
    <cfRule type="cellIs" dxfId="187" priority="126" stopIfTrue="1" operator="between">
      <formula>#REF!</formula>
      <formula>#REF!</formula>
    </cfRule>
  </conditionalFormatting>
  <conditionalFormatting sqref="CK22:CL36">
    <cfRule type="cellIs" dxfId="186" priority="123" stopIfTrue="1" operator="equal">
      <formula>0</formula>
    </cfRule>
    <cfRule type="cellIs" dxfId="185" priority="124" stopIfTrue="1" operator="between">
      <formula>#REF!</formula>
      <formula>#REF!</formula>
    </cfRule>
  </conditionalFormatting>
  <conditionalFormatting sqref="BL17:BY38 CO17:CP38">
    <cfRule type="cellIs" dxfId="184" priority="131" stopIfTrue="1" operator="equal">
      <formula>1</formula>
    </cfRule>
    <cfRule type="cellIs" dxfId="183" priority="132" stopIfTrue="1" operator="between">
      <formula>$I$11</formula>
      <formula>$L$11</formula>
    </cfRule>
  </conditionalFormatting>
  <conditionalFormatting sqref="BL17:BY38">
    <cfRule type="cellIs" dxfId="182" priority="133" operator="between">
      <formula>$I$11+-1</formula>
      <formula>$L$11+-1</formula>
    </cfRule>
  </conditionalFormatting>
  <conditionalFormatting sqref="BL17:BL38 BN17:BN38 BP17:BP38 BR17:BR38 BT17:BT38 BV17:BV38 BX17:BX38">
    <cfRule type="expression" dxfId="181" priority="122">
      <formula>$I$11=3</formula>
    </cfRule>
  </conditionalFormatting>
  <conditionalFormatting sqref="BM17:BM38 BO17:BO38 BQ17:BQ38 BS17:BS38 BU17:BU38 BW17:BW38 BY17:BY38">
    <cfRule type="expression" dxfId="180" priority="121">
      <formula>$I$11=2</formula>
    </cfRule>
  </conditionalFormatting>
  <conditionalFormatting sqref="AS43:BF64">
    <cfRule type="cellIs" dxfId="179" priority="119" stopIfTrue="1" operator="equal">
      <formula>0</formula>
    </cfRule>
    <cfRule type="cellIs" dxfId="178" priority="120" stopIfTrue="1" operator="between">
      <formula>#REF!</formula>
      <formula>#REF!</formula>
    </cfRule>
  </conditionalFormatting>
  <conditionalFormatting sqref="Y18:AL20">
    <cfRule type="cellIs" dxfId="177" priority="109" stopIfTrue="1" operator="equal">
      <formula>0</formula>
    </cfRule>
    <cfRule type="cellIs" dxfId="176" priority="110" stopIfTrue="1" operator="between">
      <formula>#REF!</formula>
      <formula>#REF!</formula>
    </cfRule>
  </conditionalFormatting>
  <conditionalFormatting sqref="Y22:AL24">
    <cfRule type="cellIs" dxfId="175" priority="107" stopIfTrue="1" operator="equal">
      <formula>0</formula>
    </cfRule>
    <cfRule type="cellIs" dxfId="174" priority="108" stopIfTrue="1" operator="between">
      <formula>#REF!</formula>
      <formula>#REF!</formula>
    </cfRule>
  </conditionalFormatting>
  <conditionalFormatting sqref="Y25:AL25 Y29:AL29 Y33:AL33 Y37:AL37">
    <cfRule type="cellIs" dxfId="173" priority="105" stopIfTrue="1" operator="equal">
      <formula>0</formula>
    </cfRule>
    <cfRule type="cellIs" dxfId="172" priority="106" stopIfTrue="1" operator="between">
      <formula>#REF!</formula>
      <formula>#REF!</formula>
    </cfRule>
  </conditionalFormatting>
  <conditionalFormatting sqref="Y26:AL28 Y30:AL32 Y34:AL36 Y38:AL40">
    <cfRule type="cellIs" dxfId="171" priority="103" stopIfTrue="1" operator="equal">
      <formula>0</formula>
    </cfRule>
    <cfRule type="cellIs" dxfId="170" priority="104" stopIfTrue="1" operator="between">
      <formula>#REF!</formula>
      <formula>#REF!</formula>
    </cfRule>
  </conditionalFormatting>
  <conditionalFormatting sqref="Y41:AL41">
    <cfRule type="cellIs" dxfId="169" priority="101" stopIfTrue="1" operator="equal">
      <formula>0</formula>
    </cfRule>
    <cfRule type="cellIs" dxfId="168" priority="102" stopIfTrue="1" operator="between">
      <formula>#REF!</formula>
      <formula>#REF!</formula>
    </cfRule>
  </conditionalFormatting>
  <conditionalFormatting sqref="Y42:AL44">
    <cfRule type="cellIs" dxfId="167" priority="99" stopIfTrue="1" operator="equal">
      <formula>0</formula>
    </cfRule>
    <cfRule type="cellIs" dxfId="166" priority="100" stopIfTrue="1" operator="between">
      <formula>#REF!</formula>
      <formula>#REF!</formula>
    </cfRule>
  </conditionalFormatting>
  <conditionalFormatting sqref="Y45:AL45">
    <cfRule type="cellIs" dxfId="165" priority="97" stopIfTrue="1" operator="equal">
      <formula>0</formula>
    </cfRule>
    <cfRule type="cellIs" dxfId="164" priority="98" stopIfTrue="1" operator="between">
      <formula>#REF!</formula>
      <formula>#REF!</formula>
    </cfRule>
  </conditionalFormatting>
  <conditionalFormatting sqref="Y46:AL48">
    <cfRule type="cellIs" dxfId="163" priority="95" stopIfTrue="1" operator="equal">
      <formula>0</formula>
    </cfRule>
    <cfRule type="cellIs" dxfId="162" priority="96" stopIfTrue="1" operator="between">
      <formula>#REF!</formula>
      <formula>#REF!</formula>
    </cfRule>
  </conditionalFormatting>
  <conditionalFormatting sqref="Y49:AL49">
    <cfRule type="cellIs" dxfId="161" priority="93" stopIfTrue="1" operator="equal">
      <formula>0</formula>
    </cfRule>
    <cfRule type="cellIs" dxfId="160" priority="94" stopIfTrue="1" operator="between">
      <formula>#REF!</formula>
      <formula>#REF!</formula>
    </cfRule>
  </conditionalFormatting>
  <conditionalFormatting sqref="Y50:AL52">
    <cfRule type="cellIs" dxfId="159" priority="91" stopIfTrue="1" operator="equal">
      <formula>0</formula>
    </cfRule>
    <cfRule type="cellIs" dxfId="158" priority="92" stopIfTrue="1" operator="between">
      <formula>#REF!</formula>
      <formula>#REF!</formula>
    </cfRule>
  </conditionalFormatting>
  <conditionalFormatting sqref="Y53:AL53">
    <cfRule type="cellIs" dxfId="157" priority="85" stopIfTrue="1" operator="equal">
      <formula>0</formula>
    </cfRule>
    <cfRule type="cellIs" dxfId="156" priority="86" stopIfTrue="1" operator="between">
      <formula>#REF!</formula>
      <formula>#REF!</formula>
    </cfRule>
  </conditionalFormatting>
  <conditionalFormatting sqref="Y54:AL56">
    <cfRule type="cellIs" dxfId="155" priority="83" stopIfTrue="1" operator="equal">
      <formula>0</formula>
    </cfRule>
    <cfRule type="cellIs" dxfId="154" priority="84" stopIfTrue="1" operator="between">
      <formula>#REF!</formula>
      <formula>#REF!</formula>
    </cfRule>
  </conditionalFormatting>
  <conditionalFormatting sqref="Y57:AL57">
    <cfRule type="cellIs" dxfId="153" priority="77" stopIfTrue="1" operator="equal">
      <formula>0</formula>
    </cfRule>
    <cfRule type="cellIs" dxfId="152" priority="78" stopIfTrue="1" operator="between">
      <formula>#REF!</formula>
      <formula>#REF!</formula>
    </cfRule>
  </conditionalFormatting>
  <conditionalFormatting sqref="Y58:AL60">
    <cfRule type="cellIs" dxfId="151" priority="75" stopIfTrue="1" operator="equal">
      <formula>0</formula>
    </cfRule>
    <cfRule type="cellIs" dxfId="150" priority="76" stopIfTrue="1" operator="between">
      <formula>#REF!</formula>
      <formula>#REF!</formula>
    </cfRule>
  </conditionalFormatting>
  <conditionalFormatting sqref="Y61:AL61">
    <cfRule type="cellIs" dxfId="149" priority="69" stopIfTrue="1" operator="equal">
      <formula>0</formula>
    </cfRule>
    <cfRule type="cellIs" dxfId="148" priority="70" stopIfTrue="1" operator="between">
      <formula>#REF!</formula>
      <formula>#REF!</formula>
    </cfRule>
  </conditionalFormatting>
  <conditionalFormatting sqref="Y62:AL64">
    <cfRule type="cellIs" dxfId="147" priority="67" stopIfTrue="1" operator="equal">
      <formula>0</formula>
    </cfRule>
    <cfRule type="cellIs" dxfId="146" priority="68" stopIfTrue="1" operator="between">
      <formula>#REF!</formula>
      <formula>#REF!</formula>
    </cfRule>
  </conditionalFormatting>
  <conditionalFormatting sqref="Y65:AL65">
    <cfRule type="cellIs" dxfId="145" priority="65" stopIfTrue="1" operator="equal">
      <formula>0</formula>
    </cfRule>
    <cfRule type="cellIs" dxfId="144" priority="66" stopIfTrue="1" operator="between">
      <formula>#REF!</formula>
      <formula>#REF!</formula>
    </cfRule>
  </conditionalFormatting>
  <conditionalFormatting sqref="Y66:AL68">
    <cfRule type="cellIs" dxfId="143" priority="63" stopIfTrue="1" operator="equal">
      <formula>0</formula>
    </cfRule>
    <cfRule type="cellIs" dxfId="142" priority="64" stopIfTrue="1" operator="between">
      <formula>#REF!</formula>
      <formula>#REF!</formula>
    </cfRule>
  </conditionalFormatting>
  <conditionalFormatting sqref="Y69:AL69">
    <cfRule type="cellIs" dxfId="141" priority="49" stopIfTrue="1" operator="equal">
      <formula>0</formula>
    </cfRule>
    <cfRule type="cellIs" dxfId="140" priority="50" stopIfTrue="1" operator="between">
      <formula>#REF!</formula>
      <formula>#REF!</formula>
    </cfRule>
  </conditionalFormatting>
  <conditionalFormatting sqref="Y70:AL72">
    <cfRule type="cellIs" dxfId="139" priority="47" stopIfTrue="1" operator="equal">
      <formula>0</formula>
    </cfRule>
    <cfRule type="cellIs" dxfId="138" priority="48" stopIfTrue="1" operator="between">
      <formula>#REF!</formula>
      <formula>#REF!</formula>
    </cfRule>
  </conditionalFormatting>
  <conditionalFormatting sqref="Y73:AL73">
    <cfRule type="cellIs" dxfId="137" priority="45" stopIfTrue="1" operator="equal">
      <formula>0</formula>
    </cfRule>
    <cfRule type="cellIs" dxfId="136" priority="46" stopIfTrue="1" operator="between">
      <formula>#REF!</formula>
      <formula>#REF!</formula>
    </cfRule>
  </conditionalFormatting>
  <conditionalFormatting sqref="Y74:AL76">
    <cfRule type="cellIs" dxfId="135" priority="43" stopIfTrue="1" operator="equal">
      <formula>0</formula>
    </cfRule>
    <cfRule type="cellIs" dxfId="134" priority="44" stopIfTrue="1" operator="between">
      <formula>#REF!</formula>
      <formula>#REF!</formula>
    </cfRule>
  </conditionalFormatting>
  <conditionalFormatting sqref="Y77:AL77">
    <cfRule type="cellIs" dxfId="133" priority="37" stopIfTrue="1" operator="equal">
      <formula>0</formula>
    </cfRule>
    <cfRule type="cellIs" dxfId="132" priority="38" stopIfTrue="1" operator="between">
      <formula>#REF!</formula>
      <formula>#REF!</formula>
    </cfRule>
  </conditionalFormatting>
  <conditionalFormatting sqref="Y78:AL80">
    <cfRule type="cellIs" dxfId="131" priority="35" stopIfTrue="1" operator="equal">
      <formula>0</formula>
    </cfRule>
    <cfRule type="cellIs" dxfId="130" priority="36" stopIfTrue="1" operator="between">
      <formula>#REF!</formula>
      <formula>#REF!</formula>
    </cfRule>
  </conditionalFormatting>
  <conditionalFormatting sqref="Y81:AL81">
    <cfRule type="cellIs" dxfId="129" priority="29" stopIfTrue="1" operator="equal">
      <formula>0</formula>
    </cfRule>
    <cfRule type="cellIs" dxfId="128" priority="30" stopIfTrue="1" operator="between">
      <formula>#REF!</formula>
      <formula>#REF!</formula>
    </cfRule>
  </conditionalFormatting>
  <conditionalFormatting sqref="Y82:AL84">
    <cfRule type="cellIs" dxfId="127" priority="27" stopIfTrue="1" operator="equal">
      <formula>0</formula>
    </cfRule>
    <cfRule type="cellIs" dxfId="126" priority="28" stopIfTrue="1" operator="between">
      <formula>#REF!</formula>
      <formula>#REF!</formula>
    </cfRule>
  </conditionalFormatting>
  <conditionalFormatting sqref="Y85:AL85">
    <cfRule type="cellIs" dxfId="125" priority="25" stopIfTrue="1" operator="equal">
      <formula>0</formula>
    </cfRule>
    <cfRule type="cellIs" dxfId="124" priority="26" stopIfTrue="1" operator="between">
      <formula>#REF!</formula>
      <formula>#REF!</formula>
    </cfRule>
  </conditionalFormatting>
  <conditionalFormatting sqref="Y86:AL88">
    <cfRule type="cellIs" dxfId="123" priority="23" stopIfTrue="1" operator="equal">
      <formula>0</formula>
    </cfRule>
    <cfRule type="cellIs" dxfId="122" priority="24" stopIfTrue="1" operator="between">
      <formula>#REF!</formula>
      <formula>#REF!</formula>
    </cfRule>
  </conditionalFormatting>
  <conditionalFormatting sqref="Y89:AL89">
    <cfRule type="cellIs" dxfId="121" priority="21" stopIfTrue="1" operator="equal">
      <formula>0</formula>
    </cfRule>
    <cfRule type="cellIs" dxfId="120" priority="22" stopIfTrue="1" operator="between">
      <formula>#REF!</formula>
      <formula>#REF!</formula>
    </cfRule>
  </conditionalFormatting>
  <conditionalFormatting sqref="Y90:AL92">
    <cfRule type="cellIs" dxfId="119" priority="19" stopIfTrue="1" operator="equal">
      <formula>0</formula>
    </cfRule>
    <cfRule type="cellIs" dxfId="118" priority="20" stopIfTrue="1" operator="between">
      <formula>#REF!</formula>
      <formula>#REF!</formula>
    </cfRule>
  </conditionalFormatting>
  <conditionalFormatting sqref="Y93:AL93">
    <cfRule type="cellIs" dxfId="117" priority="17" stopIfTrue="1" operator="equal">
      <formula>0</formula>
    </cfRule>
    <cfRule type="cellIs" dxfId="116" priority="18" stopIfTrue="1" operator="between">
      <formula>#REF!</formula>
      <formula>#REF!</formula>
    </cfRule>
  </conditionalFormatting>
  <conditionalFormatting sqref="Y94:AL96">
    <cfRule type="cellIs" dxfId="115" priority="15" stopIfTrue="1" operator="equal">
      <formula>0</formula>
    </cfRule>
    <cfRule type="cellIs" dxfId="114" priority="16" stopIfTrue="1" operator="between">
      <formula>#REF!</formula>
      <formula>#REF!</formula>
    </cfRule>
  </conditionalFormatting>
  <conditionalFormatting sqref="Y97:AL97">
    <cfRule type="cellIs" dxfId="113" priority="13" stopIfTrue="1" operator="equal">
      <formula>0</formula>
    </cfRule>
    <cfRule type="cellIs" dxfId="112" priority="14" stopIfTrue="1" operator="between">
      <formula>#REF!</formula>
      <formula>#REF!</formula>
    </cfRule>
  </conditionalFormatting>
  <conditionalFormatting sqref="Y98:AL100">
    <cfRule type="cellIs" dxfId="111" priority="11" stopIfTrue="1" operator="equal">
      <formula>0</formula>
    </cfRule>
    <cfRule type="cellIs" dxfId="110" priority="12" stopIfTrue="1" operator="between">
      <formula>#REF!</formula>
      <formula>#REF!</formula>
    </cfRule>
  </conditionalFormatting>
  <conditionalFormatting sqref="Y101:AL101">
    <cfRule type="cellIs" dxfId="109" priority="9" stopIfTrue="1" operator="equal">
      <formula>0</formula>
    </cfRule>
    <cfRule type="cellIs" dxfId="108" priority="10" stopIfTrue="1" operator="between">
      <formula>#REF!</formula>
      <formula>#REF!</formula>
    </cfRule>
  </conditionalFormatting>
  <conditionalFormatting sqref="Y102:AL104">
    <cfRule type="cellIs" dxfId="107" priority="7" stopIfTrue="1" operator="equal">
      <formula>0</formula>
    </cfRule>
    <cfRule type="cellIs" dxfId="106" priority="8" stopIfTrue="1" operator="between">
      <formula>#REF!</formula>
      <formula>#REF!</formula>
    </cfRule>
  </conditionalFormatting>
  <conditionalFormatting sqref="B17:B38 D17:D38 F17:F38 H17:H38 J17:J38 L17:L38 N17:N38">
    <cfRule type="expression" dxfId="105" priority="6">
      <formula>$I$11=3</formula>
    </cfRule>
  </conditionalFormatting>
  <conditionalFormatting sqref="I12">
    <cfRule type="cellIs" dxfId="104" priority="5" stopIfTrue="1" operator="notEqual">
      <formula>0</formula>
    </cfRule>
  </conditionalFormatting>
  <conditionalFormatting sqref="BL95:BY116">
    <cfRule type="cellIs" dxfId="103" priority="3" stopIfTrue="1" operator="equal">
      <formula>0</formula>
    </cfRule>
    <cfRule type="cellIs" dxfId="102" priority="4" stopIfTrue="1" operator="between">
      <formula>#REF!</formula>
      <formula>#REF!</formula>
    </cfRule>
  </conditionalFormatting>
  <conditionalFormatting sqref="BL69:BY90">
    <cfRule type="cellIs" dxfId="101" priority="1" stopIfTrue="1" operator="equal">
      <formula>0</formula>
    </cfRule>
    <cfRule type="cellIs" dxfId="100" priority="2" stopIfTrue="1" operator="between">
      <formula>#REF!</formula>
      <formula>#REF!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Раскрыть 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590550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T116"/>
  <sheetViews>
    <sheetView zoomScale="85" zoomScaleNormal="85" workbookViewId="0">
      <selection activeCell="I26" sqref="I26"/>
    </sheetView>
  </sheetViews>
  <sheetFormatPr defaultRowHeight="15" x14ac:dyDescent="0.25"/>
  <cols>
    <col min="17" max="21" width="8.85546875" customWidth="1"/>
    <col min="22" max="79" width="8.85546875" hidden="1" customWidth="1"/>
    <col min="80" max="80" width="7.7109375" hidden="1" customWidth="1"/>
    <col min="81" max="98" width="8.85546875" hidden="1" customWidth="1"/>
  </cols>
  <sheetData>
    <row r="4" spans="1:97" ht="34.5" x14ac:dyDescent="0.45">
      <c r="D4" s="98"/>
      <c r="G4" s="1"/>
      <c r="H4" s="1"/>
    </row>
    <row r="7" spans="1:97" ht="33" x14ac:dyDescent="0.45">
      <c r="A7" s="26"/>
      <c r="B7" s="26"/>
      <c r="C7" s="26"/>
      <c r="D7" s="26"/>
      <c r="E7" s="2"/>
      <c r="F7" s="133" t="s">
        <v>18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AX7" s="2"/>
    </row>
    <row r="8" spans="1:97" ht="15.75" thickBot="1" x14ac:dyDescent="0.3">
      <c r="A8" s="27"/>
      <c r="B8" s="27"/>
      <c r="C8" s="27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AX8" s="2"/>
    </row>
    <row r="9" spans="1:97" ht="16.5" thickBot="1" x14ac:dyDescent="0.3">
      <c r="A9" s="2"/>
      <c r="B9" s="2"/>
      <c r="C9" s="2"/>
      <c r="D9" s="2"/>
      <c r="E9" s="2"/>
      <c r="F9" s="134" t="s">
        <v>0</v>
      </c>
      <c r="G9" s="135"/>
      <c r="H9" s="135"/>
      <c r="I9" s="135"/>
      <c r="J9" s="135"/>
      <c r="K9" s="135"/>
      <c r="L9" s="135"/>
      <c r="M9" s="136"/>
      <c r="N9" s="2"/>
      <c r="O9" s="2"/>
      <c r="P9" s="2"/>
      <c r="AX9" s="2"/>
    </row>
    <row r="10" spans="1:97" ht="16.5" thickBot="1" x14ac:dyDescent="0.3">
      <c r="A10" s="137" t="s">
        <v>4</v>
      </c>
      <c r="B10" s="137"/>
      <c r="C10" s="137"/>
      <c r="D10" s="137"/>
      <c r="E10" s="2"/>
      <c r="F10" s="119" t="s">
        <v>1</v>
      </c>
      <c r="G10" s="120"/>
      <c r="H10" s="120"/>
      <c r="I10" s="66"/>
      <c r="J10" s="49" t="s">
        <v>2</v>
      </c>
      <c r="K10" s="67" t="s">
        <v>3</v>
      </c>
      <c r="L10" s="66"/>
      <c r="M10" s="50" t="s">
        <v>2</v>
      </c>
      <c r="N10" s="2"/>
      <c r="O10" s="2"/>
      <c r="P10" s="2"/>
      <c r="X10" s="99" t="s">
        <v>23</v>
      </c>
      <c r="AX10" s="2"/>
    </row>
    <row r="11" spans="1:97" ht="16.5" thickBot="1" x14ac:dyDescent="0.3">
      <c r="A11" s="28" t="s">
        <v>15</v>
      </c>
      <c r="B11" s="28" t="s">
        <v>16</v>
      </c>
      <c r="C11" s="28" t="s">
        <v>17</v>
      </c>
      <c r="D11" s="28" t="s">
        <v>5</v>
      </c>
      <c r="E11" s="2"/>
      <c r="F11" s="145" t="s">
        <v>20</v>
      </c>
      <c r="G11" s="120"/>
      <c r="H11" s="121"/>
      <c r="I11" s="66">
        <v>1</v>
      </c>
      <c r="J11" s="49" t="s">
        <v>21</v>
      </c>
      <c r="K11" s="68"/>
      <c r="L11" s="49"/>
      <c r="M11" s="69"/>
      <c r="N11" s="2"/>
      <c r="O11" s="2"/>
      <c r="P11" s="2"/>
      <c r="X11" s="83" t="s">
        <v>24</v>
      </c>
      <c r="AX11" s="2"/>
    </row>
    <row r="12" spans="1:97" ht="16.5" thickBot="1" x14ac:dyDescent="0.3">
      <c r="A12" s="29">
        <v>95</v>
      </c>
      <c r="B12" s="29">
        <v>85</v>
      </c>
      <c r="C12" s="29">
        <v>20</v>
      </c>
      <c r="D12" s="30">
        <f>(($A$12+$B$12)/2)-$C$12</f>
        <v>70</v>
      </c>
      <c r="E12" s="2"/>
      <c r="F12" s="122" t="s">
        <v>27</v>
      </c>
      <c r="G12" s="123"/>
      <c r="H12" s="123"/>
      <c r="I12" s="101">
        <v>1</v>
      </c>
      <c r="J12" s="89"/>
      <c r="K12" s="70"/>
      <c r="L12" s="70"/>
      <c r="M12" s="71"/>
      <c r="N12" s="2"/>
      <c r="O12" s="2"/>
      <c r="P12" s="2"/>
      <c r="X12" s="83" t="s">
        <v>25</v>
      </c>
      <c r="AX12" s="2"/>
    </row>
    <row r="13" spans="1:97" ht="15.75" thickBot="1" x14ac:dyDescent="0.3">
      <c r="A13" s="2"/>
      <c r="B13" s="2"/>
      <c r="D13" s="2"/>
      <c r="F13" s="2"/>
      <c r="H13" s="2"/>
      <c r="J13" s="2"/>
      <c r="L13" s="2"/>
      <c r="N13" s="2"/>
      <c r="P13" s="2"/>
      <c r="X13" s="83" t="s">
        <v>26</v>
      </c>
      <c r="AX13" s="2"/>
    </row>
    <row r="14" spans="1:97" ht="15.75" thickBot="1" x14ac:dyDescent="0.3">
      <c r="A14" s="48"/>
      <c r="B14" s="146" t="s">
        <v>6</v>
      </c>
      <c r="C14" s="147"/>
      <c r="D14" s="146" t="s">
        <v>7</v>
      </c>
      <c r="E14" s="147"/>
      <c r="F14" s="146" t="s">
        <v>8</v>
      </c>
      <c r="G14" s="147"/>
      <c r="H14" s="146" t="s">
        <v>9</v>
      </c>
      <c r="I14" s="147"/>
      <c r="J14" s="146" t="s">
        <v>10</v>
      </c>
      <c r="K14" s="147"/>
      <c r="L14" s="146" t="s">
        <v>11</v>
      </c>
      <c r="M14" s="147"/>
      <c r="N14" s="126" t="s">
        <v>12</v>
      </c>
      <c r="O14" s="127"/>
      <c r="P14" s="3"/>
      <c r="W14" t="s">
        <v>22</v>
      </c>
      <c r="AR14" s="72"/>
      <c r="AS14" s="72"/>
      <c r="AT14" s="72"/>
      <c r="AU14" s="124" t="s">
        <v>23</v>
      </c>
      <c r="AV14" s="124"/>
      <c r="AW14" s="124"/>
      <c r="AX14" s="124"/>
      <c r="AY14" s="124"/>
      <c r="AZ14" s="124"/>
      <c r="BA14" s="124"/>
      <c r="BB14" s="124"/>
      <c r="BC14" s="124"/>
      <c r="BD14" s="72"/>
      <c r="BE14" s="72"/>
      <c r="BF14" s="72"/>
      <c r="BG14" s="72"/>
      <c r="BK14" s="48"/>
      <c r="BL14" s="146" t="s">
        <v>6</v>
      </c>
      <c r="BM14" s="147"/>
      <c r="BN14" s="146" t="s">
        <v>7</v>
      </c>
      <c r="BO14" s="147"/>
      <c r="BP14" s="146" t="s">
        <v>8</v>
      </c>
      <c r="BQ14" s="147"/>
      <c r="BR14" s="146" t="s">
        <v>9</v>
      </c>
      <c r="BS14" s="147"/>
      <c r="BT14" s="146" t="s">
        <v>10</v>
      </c>
      <c r="BU14" s="147"/>
      <c r="BV14" s="146" t="s">
        <v>11</v>
      </c>
      <c r="BW14" s="147"/>
      <c r="BX14" s="126" t="s">
        <v>12</v>
      </c>
      <c r="BY14" s="127"/>
      <c r="BZ14" s="3"/>
      <c r="CC14" t="s">
        <v>22</v>
      </c>
    </row>
    <row r="15" spans="1:97" ht="15" customHeight="1" thickBot="1" x14ac:dyDescent="0.3">
      <c r="A15" s="129" t="s">
        <v>13</v>
      </c>
      <c r="B15" s="130" t="s">
        <v>14</v>
      </c>
      <c r="C15" s="131"/>
      <c r="D15" s="131"/>
      <c r="E15" s="132"/>
      <c r="F15" s="130" t="s">
        <v>14</v>
      </c>
      <c r="G15" s="131"/>
      <c r="H15" s="131"/>
      <c r="I15" s="132"/>
      <c r="J15" s="130" t="s">
        <v>14</v>
      </c>
      <c r="K15" s="131"/>
      <c r="L15" s="131"/>
      <c r="M15" s="131"/>
      <c r="N15" s="131"/>
      <c r="O15" s="132"/>
      <c r="P15" s="125" t="s">
        <v>13</v>
      </c>
      <c r="W15">
        <v>300</v>
      </c>
      <c r="X15" s="31"/>
      <c r="Y15" s="51" t="s">
        <v>14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18" t="s">
        <v>13</v>
      </c>
      <c r="AR15" s="31"/>
      <c r="AS15" s="51" t="s">
        <v>14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118" t="s">
        <v>13</v>
      </c>
      <c r="BK15" s="129" t="s">
        <v>13</v>
      </c>
      <c r="BL15" s="130" t="s">
        <v>14</v>
      </c>
      <c r="BM15" s="131"/>
      <c r="BN15" s="131"/>
      <c r="BO15" s="132"/>
      <c r="BP15" s="130" t="s">
        <v>14</v>
      </c>
      <c r="BQ15" s="131"/>
      <c r="BR15" s="131"/>
      <c r="BS15" s="132"/>
      <c r="BT15" s="130" t="s">
        <v>14</v>
      </c>
      <c r="BU15" s="131"/>
      <c r="BV15" s="131"/>
      <c r="BW15" s="131"/>
      <c r="BX15" s="131"/>
      <c r="BY15" s="132"/>
      <c r="BZ15" s="125" t="s">
        <v>13</v>
      </c>
      <c r="CC15">
        <v>300</v>
      </c>
      <c r="CD15" s="31"/>
      <c r="CE15" s="51" t="s">
        <v>14</v>
      </c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118" t="s">
        <v>13</v>
      </c>
    </row>
    <row r="16" spans="1:97" ht="15" customHeight="1" thickBot="1" x14ac:dyDescent="0.3">
      <c r="A16" s="129"/>
      <c r="B16" s="54">
        <v>300</v>
      </c>
      <c r="C16" s="80">
        <v>500</v>
      </c>
      <c r="D16" s="54">
        <v>300</v>
      </c>
      <c r="E16" s="80">
        <v>500</v>
      </c>
      <c r="F16" s="53">
        <v>300</v>
      </c>
      <c r="G16" s="81">
        <v>500</v>
      </c>
      <c r="H16" s="54">
        <v>300</v>
      </c>
      <c r="I16" s="80">
        <v>500</v>
      </c>
      <c r="J16" s="53">
        <v>300</v>
      </c>
      <c r="K16" s="82">
        <v>500</v>
      </c>
      <c r="L16" s="25">
        <v>300</v>
      </c>
      <c r="M16" s="81">
        <v>500</v>
      </c>
      <c r="N16" s="54">
        <v>300</v>
      </c>
      <c r="O16" s="80">
        <v>500</v>
      </c>
      <c r="P16" s="125"/>
      <c r="W16">
        <v>500</v>
      </c>
      <c r="X16" s="32"/>
      <c r="Y16" s="63">
        <v>300</v>
      </c>
      <c r="Z16" s="64">
        <v>500</v>
      </c>
      <c r="AA16" s="63">
        <v>300</v>
      </c>
      <c r="AB16" s="64">
        <v>500</v>
      </c>
      <c r="AC16" s="63">
        <v>300</v>
      </c>
      <c r="AD16" s="64">
        <v>500</v>
      </c>
      <c r="AE16" s="63">
        <v>300</v>
      </c>
      <c r="AF16" s="64">
        <v>500</v>
      </c>
      <c r="AG16" s="63">
        <v>300</v>
      </c>
      <c r="AH16" s="64">
        <v>500</v>
      </c>
      <c r="AI16" s="63">
        <v>300</v>
      </c>
      <c r="AJ16" s="64">
        <v>500</v>
      </c>
      <c r="AK16" s="63">
        <v>300</v>
      </c>
      <c r="AL16" s="64">
        <v>500</v>
      </c>
      <c r="AM16" s="118"/>
      <c r="AR16" s="32"/>
      <c r="AS16" s="63">
        <v>300</v>
      </c>
      <c r="AT16" s="64">
        <v>500</v>
      </c>
      <c r="AU16" s="63">
        <v>300</v>
      </c>
      <c r="AV16" s="64">
        <v>500</v>
      </c>
      <c r="AW16" s="63">
        <v>300</v>
      </c>
      <c r="AX16" s="64">
        <v>500</v>
      </c>
      <c r="AY16" s="63">
        <v>300</v>
      </c>
      <c r="AZ16" s="64">
        <v>500</v>
      </c>
      <c r="BA16" s="63">
        <v>300</v>
      </c>
      <c r="BB16" s="64">
        <v>500</v>
      </c>
      <c r="BC16" s="63">
        <v>300</v>
      </c>
      <c r="BD16" s="64">
        <v>500</v>
      </c>
      <c r="BE16" s="63">
        <v>300</v>
      </c>
      <c r="BF16" s="64">
        <v>500</v>
      </c>
      <c r="BG16" s="118"/>
      <c r="BK16" s="129"/>
      <c r="BL16" s="54">
        <v>300</v>
      </c>
      <c r="BM16" s="55">
        <v>500</v>
      </c>
      <c r="BN16" s="54">
        <v>300</v>
      </c>
      <c r="BO16" s="55">
        <v>500</v>
      </c>
      <c r="BP16" s="53">
        <v>300</v>
      </c>
      <c r="BQ16" s="59">
        <v>500</v>
      </c>
      <c r="BR16" s="54">
        <v>300</v>
      </c>
      <c r="BS16" s="55">
        <v>500</v>
      </c>
      <c r="BT16" s="53">
        <v>300</v>
      </c>
      <c r="BU16" s="37">
        <v>500</v>
      </c>
      <c r="BV16" s="25">
        <v>300</v>
      </c>
      <c r="BW16" s="59">
        <v>500</v>
      </c>
      <c r="BX16" s="54">
        <v>300</v>
      </c>
      <c r="BY16" s="55">
        <v>500</v>
      </c>
      <c r="BZ16" s="125"/>
      <c r="CC16">
        <v>500</v>
      </c>
      <c r="CD16" s="32"/>
      <c r="CE16" s="63">
        <v>300</v>
      </c>
      <c r="CF16" s="64">
        <v>500</v>
      </c>
      <c r="CG16" s="63">
        <v>300</v>
      </c>
      <c r="CH16" s="64">
        <v>500</v>
      </c>
      <c r="CI16" s="63">
        <v>300</v>
      </c>
      <c r="CJ16" s="64">
        <v>500</v>
      </c>
      <c r="CK16" s="63">
        <v>300</v>
      </c>
      <c r="CL16" s="64">
        <v>500</v>
      </c>
      <c r="CM16" s="63">
        <v>300</v>
      </c>
      <c r="CN16" s="64">
        <v>500</v>
      </c>
      <c r="CO16" s="63">
        <v>300</v>
      </c>
      <c r="CP16" s="64">
        <v>500</v>
      </c>
      <c r="CQ16" s="63">
        <v>300</v>
      </c>
      <c r="CR16" s="64">
        <v>500</v>
      </c>
      <c r="CS16" s="118"/>
    </row>
    <row r="17" spans="1:97" ht="15.75" thickBot="1" x14ac:dyDescent="0.3">
      <c r="A17" s="17">
        <v>400</v>
      </c>
      <c r="B17" s="20">
        <f>VLOOKUP($I$12,$W$17:$AM$20,3,0)</f>
        <v>251</v>
      </c>
      <c r="C17" s="60">
        <f>VLOOKUP($I$12,$W$17:$AM$20,4,0)</f>
        <v>367</v>
      </c>
      <c r="D17" s="20">
        <f>VLOOKUP($I$12,$W$17:$AM$20,5,0)</f>
        <v>350</v>
      </c>
      <c r="E17" s="56">
        <f>VLOOKUP($I$12,$W$17:$AM$20,6,0)</f>
        <v>526</v>
      </c>
      <c r="F17" s="23">
        <f>VLOOKUP($I$12,$W$17:$AM$20,7,0)</f>
        <v>405</v>
      </c>
      <c r="G17" s="60">
        <f>VLOOKUP($I$12,$W$17:$AM$20,8,0)</f>
        <v>589</v>
      </c>
      <c r="H17" s="20">
        <f>VLOOKUP($I$12,$W$17:$AM$20,9,0)</f>
        <v>481</v>
      </c>
      <c r="I17" s="56">
        <f>VLOOKUP($I$12,$W$17:$AM$20,10,0)</f>
        <v>722</v>
      </c>
      <c r="J17" s="23">
        <f>VLOOKUP($I$12,$W$17:$AM$20,11,0)</f>
        <v>621</v>
      </c>
      <c r="K17" s="60">
        <f>VLOOKUP($I$12,$W$17:$AM$20,12,0)</f>
        <v>926</v>
      </c>
      <c r="L17" s="20">
        <f>VLOOKUP($I$12,$W$17:$AM$20,13,0)</f>
        <v>560</v>
      </c>
      <c r="M17" s="56">
        <f>VLOOKUP($I$12,$W$17:$AM$20,14,0)</f>
        <v>843</v>
      </c>
      <c r="N17" s="23">
        <f>VLOOKUP($I$12,$W$17:$AM$20,15,0)</f>
        <v>847</v>
      </c>
      <c r="O17" s="56">
        <f>VLOOKUP($I$12,$W$17:$AM$20,16,0)</f>
        <v>1286</v>
      </c>
      <c r="P17" s="18">
        <v>400</v>
      </c>
      <c r="W17">
        <v>1</v>
      </c>
      <c r="X17" s="76">
        <v>400</v>
      </c>
      <c r="Y17" s="65">
        <f>AS17</f>
        <v>251</v>
      </c>
      <c r="Z17" s="65">
        <f t="shared" ref="Z17:AL17" si="0">AT17</f>
        <v>367</v>
      </c>
      <c r="AA17" s="65">
        <f t="shared" si="0"/>
        <v>350</v>
      </c>
      <c r="AB17" s="65">
        <f t="shared" si="0"/>
        <v>526</v>
      </c>
      <c r="AC17" s="65">
        <f t="shared" si="0"/>
        <v>405</v>
      </c>
      <c r="AD17" s="65">
        <f t="shared" si="0"/>
        <v>589</v>
      </c>
      <c r="AE17" s="65">
        <f t="shared" si="0"/>
        <v>481</v>
      </c>
      <c r="AF17" s="65">
        <f t="shared" si="0"/>
        <v>722</v>
      </c>
      <c r="AG17" s="65">
        <f t="shared" si="0"/>
        <v>621</v>
      </c>
      <c r="AH17" s="65">
        <f t="shared" si="0"/>
        <v>926</v>
      </c>
      <c r="AI17" s="65">
        <f t="shared" si="0"/>
        <v>560</v>
      </c>
      <c r="AJ17" s="65">
        <f t="shared" si="0"/>
        <v>843</v>
      </c>
      <c r="AK17" s="65">
        <f t="shared" si="0"/>
        <v>847</v>
      </c>
      <c r="AL17" s="65">
        <f t="shared" si="0"/>
        <v>1286</v>
      </c>
      <c r="AM17" s="73">
        <v>400</v>
      </c>
      <c r="AR17" s="17">
        <v>400</v>
      </c>
      <c r="AS17" s="65">
        <f>BL17</f>
        <v>251</v>
      </c>
      <c r="AT17" s="65">
        <f t="shared" ref="AT17:BF32" si="1">BM17</f>
        <v>367</v>
      </c>
      <c r="AU17" s="65">
        <f t="shared" si="1"/>
        <v>350</v>
      </c>
      <c r="AV17" s="65">
        <f t="shared" si="1"/>
        <v>526</v>
      </c>
      <c r="AW17" s="65">
        <f t="shared" si="1"/>
        <v>405</v>
      </c>
      <c r="AX17" s="65">
        <f t="shared" si="1"/>
        <v>589</v>
      </c>
      <c r="AY17" s="65">
        <f t="shared" si="1"/>
        <v>481</v>
      </c>
      <c r="AZ17" s="65">
        <f t="shared" si="1"/>
        <v>722</v>
      </c>
      <c r="BA17" s="65">
        <f t="shared" si="1"/>
        <v>621</v>
      </c>
      <c r="BB17" s="65">
        <f t="shared" si="1"/>
        <v>926</v>
      </c>
      <c r="BC17" s="65">
        <f t="shared" si="1"/>
        <v>560</v>
      </c>
      <c r="BD17" s="65">
        <f t="shared" si="1"/>
        <v>843</v>
      </c>
      <c r="BE17" s="65">
        <f t="shared" si="1"/>
        <v>847</v>
      </c>
      <c r="BF17" s="65">
        <f t="shared" si="1"/>
        <v>1286</v>
      </c>
      <c r="BG17" s="18">
        <v>400</v>
      </c>
      <c r="BK17" s="17">
        <v>400</v>
      </c>
      <c r="BL17" s="20">
        <f t="shared" ref="BL17:BM38" si="2">CE17*($D$12/70)^(1+0.26)</f>
        <v>251</v>
      </c>
      <c r="BM17" s="56">
        <f>CF17*($D$12/70)^(1+0.26)</f>
        <v>367</v>
      </c>
      <c r="BN17" s="20">
        <f t="shared" ref="BN17:BN38" si="3">CG17*($D$12/70)^(1+0.26)</f>
        <v>350</v>
      </c>
      <c r="BO17" s="56">
        <f t="shared" ref="BO17:BO38" si="4">CH17*($D$12/70)^(1+0.3)</f>
        <v>526</v>
      </c>
      <c r="BP17" s="23">
        <f t="shared" ref="BP17:BQ38" si="5">CI17*($D$12/70)^(1+0.28)</f>
        <v>405</v>
      </c>
      <c r="BQ17" s="60">
        <f t="shared" si="5"/>
        <v>589</v>
      </c>
      <c r="BR17" s="20">
        <f t="shared" ref="BR17:BY38" si="6">CK17*($D$12/70)^(1+0.3)</f>
        <v>481</v>
      </c>
      <c r="BS17" s="56">
        <f t="shared" si="6"/>
        <v>722</v>
      </c>
      <c r="BT17" s="23">
        <f t="shared" si="6"/>
        <v>621</v>
      </c>
      <c r="BU17" s="38">
        <f t="shared" si="6"/>
        <v>926</v>
      </c>
      <c r="BV17" s="20">
        <f t="shared" si="6"/>
        <v>560</v>
      </c>
      <c r="BW17" s="60">
        <f t="shared" si="6"/>
        <v>843</v>
      </c>
      <c r="BX17" s="20">
        <f t="shared" si="6"/>
        <v>847</v>
      </c>
      <c r="BY17" s="56">
        <f t="shared" si="6"/>
        <v>1286</v>
      </c>
      <c r="BZ17" s="18">
        <v>400</v>
      </c>
      <c r="CD17" s="17">
        <v>400</v>
      </c>
      <c r="CE17" s="65">
        <v>251</v>
      </c>
      <c r="CF17" s="65">
        <v>367</v>
      </c>
      <c r="CG17" s="65">
        <v>350</v>
      </c>
      <c r="CH17" s="65">
        <v>526</v>
      </c>
      <c r="CI17" s="65">
        <v>405</v>
      </c>
      <c r="CJ17" s="65">
        <v>589</v>
      </c>
      <c r="CK17" s="65">
        <v>481</v>
      </c>
      <c r="CL17" s="65">
        <v>722</v>
      </c>
      <c r="CM17" s="65">
        <v>621</v>
      </c>
      <c r="CN17" s="65">
        <v>926</v>
      </c>
      <c r="CO17" s="65">
        <v>560</v>
      </c>
      <c r="CP17" s="65">
        <v>843</v>
      </c>
      <c r="CQ17" s="65">
        <v>847</v>
      </c>
      <c r="CR17" s="65">
        <v>1286</v>
      </c>
      <c r="CS17" s="18">
        <v>400</v>
      </c>
    </row>
    <row r="18" spans="1:97" ht="15.75" thickBot="1" x14ac:dyDescent="0.3">
      <c r="A18" s="17">
        <v>500</v>
      </c>
      <c r="B18" s="21">
        <f>VLOOKUP($I$12,$W$21:$AL$24,3,0)</f>
        <v>305</v>
      </c>
      <c r="C18" s="61">
        <f>VLOOKUP($I$12,$W$21:$AL$24,4,0)</f>
        <v>450</v>
      </c>
      <c r="D18" s="21">
        <f>VLOOKUP($I$12,$W$21:$AL$24,5,0)</f>
        <v>426</v>
      </c>
      <c r="E18" s="57">
        <f>VLOOKUP($I$12,$W$21:$AL$24,6,0)</f>
        <v>645</v>
      </c>
      <c r="F18" s="19">
        <f>VLOOKUP($I$12,$W$21:$AL$24,7,0)</f>
        <v>495</v>
      </c>
      <c r="G18" s="61">
        <f>VLOOKUP($I$12,$W$21:$AL$24,8,0)</f>
        <v>724</v>
      </c>
      <c r="H18" s="21">
        <f>VLOOKUP($I$12,$W$21:$AL$24,9,0)</f>
        <v>590</v>
      </c>
      <c r="I18" s="57">
        <f>VLOOKUP($I$12,$W$21:$AL$24,10,0)</f>
        <v>890</v>
      </c>
      <c r="J18" s="19">
        <f>VLOOKUP($I$12,$W$21:$AL$24,11,0)</f>
        <v>763</v>
      </c>
      <c r="K18" s="61">
        <f>VLOOKUP($I$12,$W$21:$AL$24,12,0)</f>
        <v>1143</v>
      </c>
      <c r="L18" s="21">
        <f>VLOOKUP($I$12,$W$21:$AL$24,13,0)</f>
        <v>677</v>
      </c>
      <c r="M18" s="57">
        <f>VLOOKUP($I$12,$W$21:$AL$24,14,0)</f>
        <v>1028</v>
      </c>
      <c r="N18" s="19">
        <f>VLOOKUP($I$12,$W$21:$AL$24,15,0)</f>
        <v>1035</v>
      </c>
      <c r="O18" s="57">
        <f>VLOOKUP($I$12,$W$21:$AL$24,16,0)</f>
        <v>1581</v>
      </c>
      <c r="P18" s="18">
        <v>500</v>
      </c>
      <c r="W18">
        <v>2</v>
      </c>
      <c r="X18" s="75"/>
      <c r="Y18" s="65">
        <f>AS43</f>
        <v>251</v>
      </c>
      <c r="Z18" s="65">
        <f t="shared" ref="Z18:AL18" si="7">AT43</f>
        <v>367</v>
      </c>
      <c r="AA18" s="65">
        <f t="shared" si="7"/>
        <v>350</v>
      </c>
      <c r="AB18" s="65">
        <f t="shared" si="7"/>
        <v>526</v>
      </c>
      <c r="AC18" s="65">
        <f t="shared" si="7"/>
        <v>405</v>
      </c>
      <c r="AD18" s="65">
        <f t="shared" si="7"/>
        <v>589</v>
      </c>
      <c r="AE18" s="65">
        <f t="shared" si="7"/>
        <v>481</v>
      </c>
      <c r="AF18" s="65">
        <f t="shared" si="7"/>
        <v>722</v>
      </c>
      <c r="AG18" s="65">
        <f t="shared" si="7"/>
        <v>621</v>
      </c>
      <c r="AH18" s="65">
        <f t="shared" si="7"/>
        <v>926</v>
      </c>
      <c r="AI18" s="65">
        <f t="shared" si="7"/>
        <v>560</v>
      </c>
      <c r="AJ18" s="65">
        <f t="shared" si="7"/>
        <v>843</v>
      </c>
      <c r="AK18" s="65">
        <f t="shared" si="7"/>
        <v>847</v>
      </c>
      <c r="AL18" s="65">
        <f t="shared" si="7"/>
        <v>1286</v>
      </c>
      <c r="AM18" s="75"/>
      <c r="AR18" s="17">
        <v>500</v>
      </c>
      <c r="AS18" s="65">
        <f t="shared" ref="AS18:BF38" si="8">BL18</f>
        <v>305</v>
      </c>
      <c r="AT18" s="65">
        <f t="shared" si="1"/>
        <v>450</v>
      </c>
      <c r="AU18" s="65">
        <f t="shared" si="1"/>
        <v>426</v>
      </c>
      <c r="AV18" s="65">
        <f t="shared" si="1"/>
        <v>645</v>
      </c>
      <c r="AW18" s="65">
        <f t="shared" si="1"/>
        <v>495</v>
      </c>
      <c r="AX18" s="65">
        <f t="shared" si="1"/>
        <v>724</v>
      </c>
      <c r="AY18" s="65">
        <f t="shared" si="1"/>
        <v>590</v>
      </c>
      <c r="AZ18" s="65">
        <f t="shared" si="1"/>
        <v>890</v>
      </c>
      <c r="BA18" s="65">
        <f t="shared" si="1"/>
        <v>763</v>
      </c>
      <c r="BB18" s="65">
        <f t="shared" si="1"/>
        <v>1143</v>
      </c>
      <c r="BC18" s="65">
        <f t="shared" si="1"/>
        <v>677</v>
      </c>
      <c r="BD18" s="65">
        <f t="shared" si="1"/>
        <v>1028</v>
      </c>
      <c r="BE18" s="65">
        <f t="shared" si="1"/>
        <v>1035</v>
      </c>
      <c r="BF18" s="65">
        <f t="shared" si="1"/>
        <v>1581</v>
      </c>
      <c r="BG18" s="18">
        <v>500</v>
      </c>
      <c r="BK18" s="17">
        <v>500</v>
      </c>
      <c r="BL18" s="21">
        <f t="shared" si="2"/>
        <v>305</v>
      </c>
      <c r="BM18" s="57">
        <f t="shared" si="2"/>
        <v>450</v>
      </c>
      <c r="BN18" s="21">
        <f t="shared" si="3"/>
        <v>426</v>
      </c>
      <c r="BO18" s="57">
        <f t="shared" si="4"/>
        <v>645</v>
      </c>
      <c r="BP18" s="19">
        <f t="shared" si="5"/>
        <v>495</v>
      </c>
      <c r="BQ18" s="61">
        <f t="shared" si="5"/>
        <v>724</v>
      </c>
      <c r="BR18" s="21">
        <f t="shared" si="6"/>
        <v>590</v>
      </c>
      <c r="BS18" s="57">
        <f t="shared" si="6"/>
        <v>890</v>
      </c>
      <c r="BT18" s="19">
        <f t="shared" si="6"/>
        <v>763</v>
      </c>
      <c r="BU18" s="39">
        <f t="shared" si="6"/>
        <v>1143</v>
      </c>
      <c r="BV18" s="21">
        <f t="shared" si="6"/>
        <v>677</v>
      </c>
      <c r="BW18" s="61">
        <f>CP18*($D$12/70)^(1+0.3)</f>
        <v>1028</v>
      </c>
      <c r="BX18" s="21">
        <f t="shared" si="6"/>
        <v>1035</v>
      </c>
      <c r="BY18" s="57">
        <f t="shared" si="6"/>
        <v>1581</v>
      </c>
      <c r="BZ18" s="18">
        <v>500</v>
      </c>
      <c r="CD18" s="17">
        <v>500</v>
      </c>
      <c r="CE18" s="65">
        <v>305</v>
      </c>
      <c r="CF18" s="65">
        <v>450</v>
      </c>
      <c r="CG18" s="65">
        <v>426</v>
      </c>
      <c r="CH18" s="65">
        <v>645</v>
      </c>
      <c r="CI18" s="65">
        <v>495</v>
      </c>
      <c r="CJ18" s="65">
        <v>724</v>
      </c>
      <c r="CK18" s="65">
        <v>590</v>
      </c>
      <c r="CL18" s="65">
        <v>890</v>
      </c>
      <c r="CM18" s="65">
        <v>763</v>
      </c>
      <c r="CN18" s="65">
        <v>1143</v>
      </c>
      <c r="CO18" s="65">
        <v>677</v>
      </c>
      <c r="CP18" s="65">
        <v>1028</v>
      </c>
      <c r="CQ18" s="65">
        <v>1035</v>
      </c>
      <c r="CR18" s="65">
        <v>1581</v>
      </c>
      <c r="CS18" s="18">
        <v>500</v>
      </c>
    </row>
    <row r="19" spans="1:97" ht="15.75" thickBot="1" x14ac:dyDescent="0.3">
      <c r="A19" s="17">
        <v>600</v>
      </c>
      <c r="B19" s="21">
        <f>VLOOKUP($I$12,$W$25:$AL$28,3,0)</f>
        <v>359</v>
      </c>
      <c r="C19" s="61">
        <f>VLOOKUP($I$12,$W$25:$AL$28,4,0)</f>
        <v>533</v>
      </c>
      <c r="D19" s="21">
        <f>VLOOKUP($I$12,$W$25:$AL$28,5,0)</f>
        <v>502</v>
      </c>
      <c r="E19" s="57">
        <f>VLOOKUP($I$12,$W$25:$AL$28,6,0)</f>
        <v>764</v>
      </c>
      <c r="F19" s="19">
        <f>VLOOKUP($I$12,$W$25:$AL$28,7,0)</f>
        <v>584</v>
      </c>
      <c r="G19" s="61">
        <f>VLOOKUP($I$12,$W$25:$AL$28,8,0)</f>
        <v>858</v>
      </c>
      <c r="H19" s="21">
        <f>VLOOKUP($I$12,$W$25:$AL$28,9,0)</f>
        <v>698</v>
      </c>
      <c r="I19" s="57">
        <f>VLOOKUP($I$12,$W$25:$AL$28,10,0)</f>
        <v>1058</v>
      </c>
      <c r="J19" s="19">
        <f>VLOOKUP($I$12,$W$25:$AL$28,11,0)</f>
        <v>906</v>
      </c>
      <c r="K19" s="61">
        <f>VLOOKUP($I$12,$W$25:$AL$28,12,0)</f>
        <v>1359</v>
      </c>
      <c r="L19" s="21">
        <f>VLOOKUP($I$12,$W$25:$AL$28,13,0)</f>
        <v>794</v>
      </c>
      <c r="M19" s="57">
        <f>VLOOKUP($I$12,$W$25:$AL$28,14,0)</f>
        <v>1218</v>
      </c>
      <c r="N19" s="19">
        <f>VLOOKUP($I$12,$W$25:$AL$28,15,0)</f>
        <v>1223</v>
      </c>
      <c r="O19" s="57">
        <f>VLOOKUP($I$12,$W$25:$AL$28,16,0)</f>
        <v>1903</v>
      </c>
      <c r="P19" s="18">
        <v>600</v>
      </c>
      <c r="W19">
        <v>3</v>
      </c>
      <c r="X19" s="75"/>
      <c r="Y19" s="65">
        <f>AS69</f>
        <v>251</v>
      </c>
      <c r="Z19" s="65">
        <f t="shared" ref="Z19:AL19" si="9">AT69</f>
        <v>367</v>
      </c>
      <c r="AA19" s="65">
        <f t="shared" si="9"/>
        <v>0</v>
      </c>
      <c r="AB19" s="65">
        <f t="shared" si="9"/>
        <v>0</v>
      </c>
      <c r="AC19" s="65">
        <f t="shared" si="9"/>
        <v>409.05</v>
      </c>
      <c r="AD19" s="65">
        <f t="shared" si="9"/>
        <v>594.89</v>
      </c>
      <c r="AE19" s="65">
        <f t="shared" si="9"/>
        <v>0</v>
      </c>
      <c r="AF19" s="65">
        <f t="shared" si="9"/>
        <v>0</v>
      </c>
      <c r="AG19" s="65">
        <f t="shared" si="9"/>
        <v>0</v>
      </c>
      <c r="AH19" s="65">
        <f t="shared" si="9"/>
        <v>0</v>
      </c>
      <c r="AI19" s="65">
        <f t="shared" si="9"/>
        <v>576.80000000000007</v>
      </c>
      <c r="AJ19" s="65">
        <f t="shared" si="9"/>
        <v>868.29000000000008</v>
      </c>
      <c r="AK19" s="65">
        <f t="shared" si="9"/>
        <v>0</v>
      </c>
      <c r="AL19" s="65">
        <f t="shared" si="9"/>
        <v>0</v>
      </c>
      <c r="AM19" s="75"/>
      <c r="AR19" s="17">
        <v>600</v>
      </c>
      <c r="AS19" s="65">
        <f t="shared" si="8"/>
        <v>359</v>
      </c>
      <c r="AT19" s="65">
        <f t="shared" si="1"/>
        <v>533</v>
      </c>
      <c r="AU19" s="65">
        <f t="shared" si="1"/>
        <v>502</v>
      </c>
      <c r="AV19" s="65">
        <f t="shared" si="1"/>
        <v>764</v>
      </c>
      <c r="AW19" s="65">
        <f t="shared" si="1"/>
        <v>584</v>
      </c>
      <c r="AX19" s="65">
        <f t="shared" si="1"/>
        <v>858</v>
      </c>
      <c r="AY19" s="65">
        <f t="shared" si="1"/>
        <v>698</v>
      </c>
      <c r="AZ19" s="65">
        <f t="shared" si="1"/>
        <v>1058</v>
      </c>
      <c r="BA19" s="65">
        <f t="shared" si="1"/>
        <v>906</v>
      </c>
      <c r="BB19" s="65">
        <f t="shared" si="1"/>
        <v>1359</v>
      </c>
      <c r="BC19" s="65">
        <f t="shared" si="1"/>
        <v>794</v>
      </c>
      <c r="BD19" s="65">
        <f t="shared" si="1"/>
        <v>1218</v>
      </c>
      <c r="BE19" s="65">
        <f t="shared" si="1"/>
        <v>1223</v>
      </c>
      <c r="BF19" s="65">
        <f t="shared" si="1"/>
        <v>1903</v>
      </c>
      <c r="BG19" s="18">
        <v>600</v>
      </c>
      <c r="BK19" s="17">
        <v>600</v>
      </c>
      <c r="BL19" s="21">
        <f t="shared" si="2"/>
        <v>359</v>
      </c>
      <c r="BM19" s="57">
        <f t="shared" si="2"/>
        <v>533</v>
      </c>
      <c r="BN19" s="21">
        <f t="shared" si="3"/>
        <v>502</v>
      </c>
      <c r="BO19" s="57">
        <f t="shared" si="4"/>
        <v>764</v>
      </c>
      <c r="BP19" s="19">
        <f t="shared" si="5"/>
        <v>584</v>
      </c>
      <c r="BQ19" s="61">
        <f t="shared" si="5"/>
        <v>858</v>
      </c>
      <c r="BR19" s="21">
        <f t="shared" si="6"/>
        <v>698</v>
      </c>
      <c r="BS19" s="57">
        <f t="shared" si="6"/>
        <v>1058</v>
      </c>
      <c r="BT19" s="19">
        <f t="shared" si="6"/>
        <v>906</v>
      </c>
      <c r="BU19" s="39">
        <f t="shared" si="6"/>
        <v>1359</v>
      </c>
      <c r="BV19" s="21">
        <f t="shared" si="6"/>
        <v>794</v>
      </c>
      <c r="BW19" s="61">
        <f t="shared" si="6"/>
        <v>1218</v>
      </c>
      <c r="BX19" s="21">
        <f t="shared" si="6"/>
        <v>1223</v>
      </c>
      <c r="BY19" s="57">
        <f t="shared" si="6"/>
        <v>1903</v>
      </c>
      <c r="BZ19" s="18">
        <v>600</v>
      </c>
      <c r="CD19" s="17">
        <v>600</v>
      </c>
      <c r="CE19" s="65">
        <v>359</v>
      </c>
      <c r="CF19" s="65">
        <v>533</v>
      </c>
      <c r="CG19" s="65">
        <v>502</v>
      </c>
      <c r="CH19" s="65">
        <v>764</v>
      </c>
      <c r="CI19" s="65">
        <v>584</v>
      </c>
      <c r="CJ19" s="65">
        <v>858</v>
      </c>
      <c r="CK19" s="65">
        <v>698</v>
      </c>
      <c r="CL19" s="65">
        <v>1058</v>
      </c>
      <c r="CM19" s="65">
        <v>906</v>
      </c>
      <c r="CN19" s="65">
        <v>1359</v>
      </c>
      <c r="CO19" s="65">
        <v>794</v>
      </c>
      <c r="CP19" s="65">
        <v>1218</v>
      </c>
      <c r="CQ19" s="65">
        <v>1223</v>
      </c>
      <c r="CR19" s="65">
        <v>1903</v>
      </c>
      <c r="CS19" s="18">
        <v>600</v>
      </c>
    </row>
    <row r="20" spans="1:97" ht="15.75" thickBot="1" x14ac:dyDescent="0.3">
      <c r="A20" s="17">
        <v>700</v>
      </c>
      <c r="B20" s="21">
        <f>VLOOKUP($I$12,$W$29:$AL$32,3,0)</f>
        <v>413</v>
      </c>
      <c r="C20" s="61">
        <f>VLOOKUP($I$12,$W$29:$AL$32,4,0)</f>
        <v>617</v>
      </c>
      <c r="D20" s="21">
        <f>VLOOKUP($I$12,$W$29:$AL$32,5,0)</f>
        <v>578</v>
      </c>
      <c r="E20" s="57">
        <f>VLOOKUP($I$12,$W$29:$AL$32,6,0)</f>
        <v>884</v>
      </c>
      <c r="F20" s="19">
        <f>VLOOKUP($I$12,$W$29:$AL$32,7,0)</f>
        <v>674</v>
      </c>
      <c r="G20" s="61">
        <f>VLOOKUP($I$12,$W$29:$AL$32,8,0)</f>
        <v>993</v>
      </c>
      <c r="H20" s="21">
        <f>VLOOKUP($I$12,$W$29:$AL$32,9,0)</f>
        <v>807</v>
      </c>
      <c r="I20" s="57">
        <f>VLOOKUP($I$12,$W$29:$AL$32,10,0)</f>
        <v>1226</v>
      </c>
      <c r="J20" s="19">
        <f>VLOOKUP($I$12,$W$29:$AL$32,11,0)</f>
        <v>1049</v>
      </c>
      <c r="K20" s="61">
        <f>VLOOKUP($I$12,$W$29:$AL$32,12,0)</f>
        <v>1576</v>
      </c>
      <c r="L20" s="21">
        <f>VLOOKUP($I$12,$W$29:$AL$32,13,0)</f>
        <v>911</v>
      </c>
      <c r="M20" s="57">
        <f>VLOOKUP($I$12,$W$29:$AL$32,14,0)</f>
        <v>1398</v>
      </c>
      <c r="N20" s="19">
        <f>VLOOKUP($I$12,$W$29:$AL$32,15,0)</f>
        <v>1411</v>
      </c>
      <c r="O20" s="57">
        <f>VLOOKUP($I$12,$W$29:$AL$32,16,0)</f>
        <v>2171</v>
      </c>
      <c r="P20" s="18">
        <v>700</v>
      </c>
      <c r="W20">
        <v>4</v>
      </c>
      <c r="X20" s="75"/>
      <c r="Y20" s="65">
        <f>AS95</f>
        <v>251</v>
      </c>
      <c r="Z20" s="65">
        <f t="shared" ref="Z20:AL20" si="10">AT95</f>
        <v>367</v>
      </c>
      <c r="AA20" s="65">
        <f t="shared" si="10"/>
        <v>0</v>
      </c>
      <c r="AB20" s="65">
        <f t="shared" si="10"/>
        <v>0</v>
      </c>
      <c r="AC20" s="65">
        <f t="shared" si="10"/>
        <v>409.05</v>
      </c>
      <c r="AD20" s="65">
        <f t="shared" si="10"/>
        <v>594.89</v>
      </c>
      <c r="AE20" s="65">
        <f t="shared" si="10"/>
        <v>0</v>
      </c>
      <c r="AF20" s="65">
        <f t="shared" si="10"/>
        <v>0</v>
      </c>
      <c r="AG20" s="65">
        <f t="shared" si="10"/>
        <v>0</v>
      </c>
      <c r="AH20" s="65">
        <f t="shared" si="10"/>
        <v>0</v>
      </c>
      <c r="AI20" s="65">
        <f t="shared" si="10"/>
        <v>576.80000000000007</v>
      </c>
      <c r="AJ20" s="65">
        <f t="shared" si="10"/>
        <v>868.29000000000008</v>
      </c>
      <c r="AK20" s="65">
        <f t="shared" si="10"/>
        <v>0</v>
      </c>
      <c r="AL20" s="65">
        <f t="shared" si="10"/>
        <v>0</v>
      </c>
      <c r="AM20" s="75"/>
      <c r="AR20" s="17">
        <v>700</v>
      </c>
      <c r="AS20" s="65">
        <f t="shared" si="8"/>
        <v>413</v>
      </c>
      <c r="AT20" s="65">
        <f t="shared" si="1"/>
        <v>617</v>
      </c>
      <c r="AU20" s="65">
        <f t="shared" si="1"/>
        <v>578</v>
      </c>
      <c r="AV20" s="65">
        <f t="shared" si="1"/>
        <v>884</v>
      </c>
      <c r="AW20" s="65">
        <f t="shared" si="1"/>
        <v>674</v>
      </c>
      <c r="AX20" s="65">
        <f t="shared" si="1"/>
        <v>993</v>
      </c>
      <c r="AY20" s="65">
        <f t="shared" si="1"/>
        <v>807</v>
      </c>
      <c r="AZ20" s="65">
        <f t="shared" si="1"/>
        <v>1226</v>
      </c>
      <c r="BA20" s="65">
        <f t="shared" si="1"/>
        <v>1049</v>
      </c>
      <c r="BB20" s="65">
        <f t="shared" si="1"/>
        <v>1576</v>
      </c>
      <c r="BC20" s="65">
        <f t="shared" si="1"/>
        <v>911</v>
      </c>
      <c r="BD20" s="65">
        <f t="shared" si="1"/>
        <v>1398</v>
      </c>
      <c r="BE20" s="65">
        <f t="shared" si="1"/>
        <v>1411</v>
      </c>
      <c r="BF20" s="65">
        <f t="shared" si="1"/>
        <v>2171</v>
      </c>
      <c r="BG20" s="18">
        <v>700</v>
      </c>
      <c r="BK20" s="17">
        <v>700</v>
      </c>
      <c r="BL20" s="21">
        <f t="shared" si="2"/>
        <v>413</v>
      </c>
      <c r="BM20" s="57">
        <f t="shared" si="2"/>
        <v>617</v>
      </c>
      <c r="BN20" s="21">
        <f t="shared" si="3"/>
        <v>578</v>
      </c>
      <c r="BO20" s="57">
        <f t="shared" si="4"/>
        <v>884</v>
      </c>
      <c r="BP20" s="19">
        <f t="shared" si="5"/>
        <v>674</v>
      </c>
      <c r="BQ20" s="61">
        <f>CJ20*($D$12/70)^(1+0.28)</f>
        <v>993</v>
      </c>
      <c r="BR20" s="21">
        <f t="shared" si="6"/>
        <v>807</v>
      </c>
      <c r="BS20" s="57">
        <f t="shared" si="6"/>
        <v>1226</v>
      </c>
      <c r="BT20" s="19">
        <f t="shared" si="6"/>
        <v>1049</v>
      </c>
      <c r="BU20" s="39">
        <f t="shared" si="6"/>
        <v>1576</v>
      </c>
      <c r="BV20" s="21">
        <f t="shared" si="6"/>
        <v>911</v>
      </c>
      <c r="BW20" s="61">
        <f t="shared" si="6"/>
        <v>1398</v>
      </c>
      <c r="BX20" s="21">
        <f t="shared" si="6"/>
        <v>1411</v>
      </c>
      <c r="BY20" s="57">
        <f t="shared" si="6"/>
        <v>2171</v>
      </c>
      <c r="BZ20" s="18">
        <v>700</v>
      </c>
      <c r="CD20" s="17">
        <v>700</v>
      </c>
      <c r="CE20" s="65">
        <v>413</v>
      </c>
      <c r="CF20" s="65">
        <v>617</v>
      </c>
      <c r="CG20" s="65">
        <v>578</v>
      </c>
      <c r="CH20" s="65">
        <v>884</v>
      </c>
      <c r="CI20" s="65">
        <v>674</v>
      </c>
      <c r="CJ20" s="65">
        <v>993</v>
      </c>
      <c r="CK20" s="65">
        <v>807</v>
      </c>
      <c r="CL20" s="65">
        <v>1226</v>
      </c>
      <c r="CM20" s="65">
        <v>1049</v>
      </c>
      <c r="CN20" s="65">
        <v>1576</v>
      </c>
      <c r="CO20" s="65">
        <v>911</v>
      </c>
      <c r="CP20" s="65">
        <v>1398</v>
      </c>
      <c r="CQ20" s="65">
        <v>1411</v>
      </c>
      <c r="CR20" s="65">
        <v>2171</v>
      </c>
      <c r="CS20" s="18">
        <v>700</v>
      </c>
    </row>
    <row r="21" spans="1:97" ht="15.75" thickBot="1" x14ac:dyDescent="0.3">
      <c r="A21" s="17">
        <v>800</v>
      </c>
      <c r="B21" s="21">
        <f>VLOOKUP($I$12,$W$33:$AL$36,3,0)</f>
        <v>467</v>
      </c>
      <c r="C21" s="61">
        <f>VLOOKUP($I$12,$W$33:$AL$36,4,0)</f>
        <v>700</v>
      </c>
      <c r="D21" s="21">
        <f>VLOOKUP($I$12,$W$33:$AL$36,5,0)</f>
        <v>654</v>
      </c>
      <c r="E21" s="57">
        <f>VLOOKUP($I$12,$W$33:$AL$36,6,0)</f>
        <v>1003</v>
      </c>
      <c r="F21" s="19">
        <f>VLOOKUP($I$12,$W$33:$AL$36,7,0)</f>
        <v>764</v>
      </c>
      <c r="G21" s="61">
        <f>VLOOKUP($I$12,$W$33:$AL$36,8,0)</f>
        <v>1127</v>
      </c>
      <c r="H21" s="21">
        <f>VLOOKUP($I$12,$W$33:$AL$36,9,0)</f>
        <v>916</v>
      </c>
      <c r="I21" s="57">
        <f>VLOOKUP($I$12,$W$33:$AL$36,10,0)</f>
        <v>1393</v>
      </c>
      <c r="J21" s="19">
        <f>VLOOKUP($I$12,$W$33:$AL$36,11,0)</f>
        <v>1191</v>
      </c>
      <c r="K21" s="61">
        <f>VLOOKUP($I$12,$W$33:$AL$36,12,0)</f>
        <v>1793</v>
      </c>
      <c r="L21" s="21">
        <f>VLOOKUP($I$12,$W$33:$AL$36,13,0)</f>
        <v>1028</v>
      </c>
      <c r="M21" s="57">
        <f>VLOOKUP($I$12,$W$33:$AL$36,14,0)</f>
        <v>1583</v>
      </c>
      <c r="N21" s="19">
        <f>VLOOKUP($I$12,$W$33:$AL$36,15,0)</f>
        <v>1600</v>
      </c>
      <c r="O21" s="57">
        <f>VLOOKUP($I$12,$W$33:$AL$36,16,0)</f>
        <v>2466</v>
      </c>
      <c r="P21" s="18">
        <v>800</v>
      </c>
      <c r="W21">
        <v>1</v>
      </c>
      <c r="X21" s="78">
        <v>500</v>
      </c>
      <c r="Y21" s="65">
        <f>AS18</f>
        <v>305</v>
      </c>
      <c r="Z21" s="65">
        <f t="shared" ref="Z21:AL21" si="11">AT18</f>
        <v>450</v>
      </c>
      <c r="AA21" s="65">
        <f t="shared" si="11"/>
        <v>426</v>
      </c>
      <c r="AB21" s="65">
        <f t="shared" si="11"/>
        <v>645</v>
      </c>
      <c r="AC21" s="65">
        <f t="shared" si="11"/>
        <v>495</v>
      </c>
      <c r="AD21" s="65">
        <f t="shared" si="11"/>
        <v>724</v>
      </c>
      <c r="AE21" s="65">
        <f t="shared" si="11"/>
        <v>590</v>
      </c>
      <c r="AF21" s="65">
        <f t="shared" si="11"/>
        <v>890</v>
      </c>
      <c r="AG21" s="65">
        <f t="shared" si="11"/>
        <v>763</v>
      </c>
      <c r="AH21" s="65">
        <f t="shared" si="11"/>
        <v>1143</v>
      </c>
      <c r="AI21" s="65">
        <f t="shared" si="11"/>
        <v>677</v>
      </c>
      <c r="AJ21" s="65">
        <f t="shared" si="11"/>
        <v>1028</v>
      </c>
      <c r="AK21" s="65">
        <f t="shared" si="11"/>
        <v>1035</v>
      </c>
      <c r="AL21" s="65">
        <f t="shared" si="11"/>
        <v>1581</v>
      </c>
      <c r="AM21" s="79">
        <v>500</v>
      </c>
      <c r="AR21" s="17">
        <v>800</v>
      </c>
      <c r="AS21" s="65">
        <f t="shared" si="8"/>
        <v>467</v>
      </c>
      <c r="AT21" s="65">
        <f t="shared" si="1"/>
        <v>700</v>
      </c>
      <c r="AU21" s="65">
        <f t="shared" si="1"/>
        <v>654</v>
      </c>
      <c r="AV21" s="65">
        <f t="shared" si="1"/>
        <v>1003</v>
      </c>
      <c r="AW21" s="65">
        <f t="shared" si="1"/>
        <v>764</v>
      </c>
      <c r="AX21" s="65">
        <f t="shared" si="1"/>
        <v>1127</v>
      </c>
      <c r="AY21" s="65">
        <f t="shared" si="1"/>
        <v>916</v>
      </c>
      <c r="AZ21" s="65">
        <f t="shared" si="1"/>
        <v>1393</v>
      </c>
      <c r="BA21" s="65">
        <f t="shared" si="1"/>
        <v>1191</v>
      </c>
      <c r="BB21" s="65">
        <f t="shared" si="1"/>
        <v>1793</v>
      </c>
      <c r="BC21" s="65">
        <f t="shared" si="1"/>
        <v>1028</v>
      </c>
      <c r="BD21" s="65">
        <f t="shared" si="1"/>
        <v>1583</v>
      </c>
      <c r="BE21" s="65">
        <f t="shared" si="1"/>
        <v>1600</v>
      </c>
      <c r="BF21" s="65">
        <f t="shared" si="1"/>
        <v>2466</v>
      </c>
      <c r="BG21" s="18">
        <v>800</v>
      </c>
      <c r="BK21" s="17">
        <v>800</v>
      </c>
      <c r="BL21" s="21">
        <f t="shared" si="2"/>
        <v>467</v>
      </c>
      <c r="BM21" s="57">
        <f t="shared" si="2"/>
        <v>700</v>
      </c>
      <c r="BN21" s="21">
        <f t="shared" si="3"/>
        <v>654</v>
      </c>
      <c r="BO21" s="57">
        <f t="shared" si="4"/>
        <v>1003</v>
      </c>
      <c r="BP21" s="19">
        <f t="shared" si="5"/>
        <v>764</v>
      </c>
      <c r="BQ21" s="61">
        <f t="shared" si="5"/>
        <v>1127</v>
      </c>
      <c r="BR21" s="21">
        <f t="shared" si="6"/>
        <v>916</v>
      </c>
      <c r="BS21" s="57">
        <f t="shared" si="6"/>
        <v>1393</v>
      </c>
      <c r="BT21" s="19">
        <f t="shared" si="6"/>
        <v>1191</v>
      </c>
      <c r="BU21" s="39">
        <f t="shared" si="6"/>
        <v>1793</v>
      </c>
      <c r="BV21" s="21">
        <f t="shared" si="6"/>
        <v>1028</v>
      </c>
      <c r="BW21" s="61">
        <f t="shared" si="6"/>
        <v>1583</v>
      </c>
      <c r="BX21" s="21">
        <f t="shared" si="6"/>
        <v>1600</v>
      </c>
      <c r="BY21" s="57">
        <f t="shared" si="6"/>
        <v>2466</v>
      </c>
      <c r="BZ21" s="18">
        <v>800</v>
      </c>
      <c r="CD21" s="17">
        <v>800</v>
      </c>
      <c r="CE21" s="65">
        <v>467</v>
      </c>
      <c r="CF21" s="65">
        <v>700</v>
      </c>
      <c r="CG21" s="65">
        <v>654</v>
      </c>
      <c r="CH21" s="65">
        <v>1003</v>
      </c>
      <c r="CI21" s="65">
        <v>764</v>
      </c>
      <c r="CJ21" s="65">
        <v>1127</v>
      </c>
      <c r="CK21" s="65">
        <v>916</v>
      </c>
      <c r="CL21" s="65">
        <v>1393</v>
      </c>
      <c r="CM21" s="65">
        <v>1191</v>
      </c>
      <c r="CN21" s="65">
        <v>1793</v>
      </c>
      <c r="CO21" s="65">
        <v>1028</v>
      </c>
      <c r="CP21" s="65">
        <v>1583</v>
      </c>
      <c r="CQ21" s="65">
        <v>1600</v>
      </c>
      <c r="CR21" s="65">
        <v>2466</v>
      </c>
      <c r="CS21" s="18">
        <v>800</v>
      </c>
    </row>
    <row r="22" spans="1:97" ht="15.75" thickBot="1" x14ac:dyDescent="0.3">
      <c r="A22" s="17">
        <v>900</v>
      </c>
      <c r="B22" s="21">
        <f>VLOOKUP($I$12,$W$37:$AL$40,3,0)</f>
        <v>521</v>
      </c>
      <c r="C22" s="61">
        <f>VLOOKUP($I$12,$W$37:$AL$40,4,0)</f>
        <v>783</v>
      </c>
      <c r="D22" s="21">
        <f>VLOOKUP($I$12,$W$37:$AL$40,5,0)</f>
        <v>730</v>
      </c>
      <c r="E22" s="57">
        <f>VLOOKUP($I$12,$W$37:$AL$40,6,0)</f>
        <v>1122</v>
      </c>
      <c r="F22" s="19">
        <f>VLOOKUP($I$12,$W$37:$AL$40,7,0)</f>
        <v>853</v>
      </c>
      <c r="G22" s="61">
        <f>VLOOKUP($I$12,$W$37:$AL$40,8,0)</f>
        <v>1262</v>
      </c>
      <c r="H22" s="21">
        <f>VLOOKUP($I$12,$W$37:$AL$40,9,0)</f>
        <v>1025</v>
      </c>
      <c r="I22" s="57">
        <f>VLOOKUP($I$12,$W$37:$AL$40,10,0)</f>
        <v>1561</v>
      </c>
      <c r="J22" s="19">
        <f>VLOOKUP($I$12,$W$37:$AL$40,11,0)</f>
        <v>1334</v>
      </c>
      <c r="K22" s="61">
        <f>VLOOKUP($I$12,$W$37:$AL$40,12,0)</f>
        <v>2010</v>
      </c>
      <c r="L22" s="21">
        <f>VLOOKUP($I$12,$W$37:$AL$40,13,0)</f>
        <v>1145</v>
      </c>
      <c r="M22" s="57">
        <f>VLOOKUP($I$12,$W$37:$AL$40,14,0)</f>
        <v>1767</v>
      </c>
      <c r="N22" s="19">
        <f>VLOOKUP($I$12,$W$37:$AL$40,15,0)</f>
        <v>1788</v>
      </c>
      <c r="O22" s="57">
        <f>VLOOKUP($I$12,$W$37:$AL$40,16,0)</f>
        <v>2761</v>
      </c>
      <c r="P22" s="18">
        <v>900</v>
      </c>
      <c r="W22">
        <v>2</v>
      </c>
      <c r="X22" s="75"/>
      <c r="Y22" s="65">
        <f>AS44</f>
        <v>305</v>
      </c>
      <c r="Z22" s="65">
        <f t="shared" ref="Z22:AL22" si="12">AT44</f>
        <v>450</v>
      </c>
      <c r="AA22" s="65">
        <f t="shared" si="12"/>
        <v>426</v>
      </c>
      <c r="AB22" s="65">
        <f t="shared" si="12"/>
        <v>645</v>
      </c>
      <c r="AC22" s="65">
        <f t="shared" si="12"/>
        <v>495</v>
      </c>
      <c r="AD22" s="65">
        <f t="shared" si="12"/>
        <v>724</v>
      </c>
      <c r="AE22" s="65">
        <f t="shared" si="12"/>
        <v>590</v>
      </c>
      <c r="AF22" s="65">
        <f t="shared" si="12"/>
        <v>890</v>
      </c>
      <c r="AG22" s="65">
        <f t="shared" si="12"/>
        <v>763</v>
      </c>
      <c r="AH22" s="65">
        <f t="shared" si="12"/>
        <v>1143</v>
      </c>
      <c r="AI22" s="65">
        <f t="shared" si="12"/>
        <v>677</v>
      </c>
      <c r="AJ22" s="65">
        <f t="shared" si="12"/>
        <v>1028</v>
      </c>
      <c r="AK22" s="65">
        <f t="shared" si="12"/>
        <v>1035</v>
      </c>
      <c r="AL22" s="65">
        <f t="shared" si="12"/>
        <v>1581</v>
      </c>
      <c r="AM22" s="75"/>
      <c r="AR22" s="17">
        <v>900</v>
      </c>
      <c r="AS22" s="65">
        <f t="shared" si="8"/>
        <v>521</v>
      </c>
      <c r="AT22" s="65">
        <f t="shared" si="1"/>
        <v>783</v>
      </c>
      <c r="AU22" s="65">
        <f t="shared" si="1"/>
        <v>730</v>
      </c>
      <c r="AV22" s="65">
        <f t="shared" si="1"/>
        <v>1122</v>
      </c>
      <c r="AW22" s="65">
        <f t="shared" si="1"/>
        <v>853</v>
      </c>
      <c r="AX22" s="65">
        <f t="shared" si="1"/>
        <v>1262</v>
      </c>
      <c r="AY22" s="65">
        <f t="shared" si="1"/>
        <v>1025</v>
      </c>
      <c r="AZ22" s="65">
        <f t="shared" si="1"/>
        <v>1561</v>
      </c>
      <c r="BA22" s="65">
        <f t="shared" si="1"/>
        <v>1334</v>
      </c>
      <c r="BB22" s="65">
        <f t="shared" si="1"/>
        <v>2010</v>
      </c>
      <c r="BC22" s="65">
        <f t="shared" si="1"/>
        <v>1145</v>
      </c>
      <c r="BD22" s="65">
        <f t="shared" si="1"/>
        <v>1767</v>
      </c>
      <c r="BE22" s="65">
        <f t="shared" si="1"/>
        <v>1788</v>
      </c>
      <c r="BF22" s="65">
        <f t="shared" si="1"/>
        <v>2761</v>
      </c>
      <c r="BG22" s="18">
        <v>900</v>
      </c>
      <c r="BK22" s="17">
        <v>900</v>
      </c>
      <c r="BL22" s="21">
        <f t="shared" si="2"/>
        <v>521</v>
      </c>
      <c r="BM22" s="57">
        <f t="shared" si="2"/>
        <v>783</v>
      </c>
      <c r="BN22" s="21">
        <f t="shared" si="3"/>
        <v>730</v>
      </c>
      <c r="BO22" s="57">
        <f t="shared" si="4"/>
        <v>1122</v>
      </c>
      <c r="BP22" s="19">
        <f t="shared" si="5"/>
        <v>853</v>
      </c>
      <c r="BQ22" s="61">
        <f t="shared" si="5"/>
        <v>1262</v>
      </c>
      <c r="BR22" s="21">
        <f t="shared" si="6"/>
        <v>1025</v>
      </c>
      <c r="BS22" s="57">
        <f t="shared" si="6"/>
        <v>1561</v>
      </c>
      <c r="BT22" s="19">
        <f t="shared" si="6"/>
        <v>1334</v>
      </c>
      <c r="BU22" s="39">
        <f t="shared" si="6"/>
        <v>2010</v>
      </c>
      <c r="BV22" s="21">
        <f t="shared" si="6"/>
        <v>1145</v>
      </c>
      <c r="BW22" s="61">
        <f t="shared" si="6"/>
        <v>1767</v>
      </c>
      <c r="BX22" s="21">
        <f t="shared" si="6"/>
        <v>1788</v>
      </c>
      <c r="BY22" s="57">
        <f t="shared" si="6"/>
        <v>2761</v>
      </c>
      <c r="BZ22" s="18">
        <v>900</v>
      </c>
      <c r="CD22" s="17">
        <v>900</v>
      </c>
      <c r="CE22" s="65">
        <v>521</v>
      </c>
      <c r="CF22" s="65">
        <v>783</v>
      </c>
      <c r="CG22" s="65">
        <v>730</v>
      </c>
      <c r="CH22" s="65">
        <v>1122</v>
      </c>
      <c r="CI22" s="65">
        <v>853</v>
      </c>
      <c r="CJ22" s="65">
        <v>1262</v>
      </c>
      <c r="CK22" s="65">
        <v>1025</v>
      </c>
      <c r="CL22" s="65">
        <v>1561</v>
      </c>
      <c r="CM22" s="65">
        <v>1334</v>
      </c>
      <c r="CN22" s="65">
        <v>2010</v>
      </c>
      <c r="CO22" s="65">
        <v>1145</v>
      </c>
      <c r="CP22" s="65">
        <v>1767</v>
      </c>
      <c r="CQ22" s="65">
        <v>1788</v>
      </c>
      <c r="CR22" s="65">
        <v>2761</v>
      </c>
      <c r="CS22" s="18">
        <v>900</v>
      </c>
    </row>
    <row r="23" spans="1:97" ht="15.75" thickBot="1" x14ac:dyDescent="0.3">
      <c r="A23" s="17">
        <v>1000</v>
      </c>
      <c r="B23" s="21">
        <f>VLOOKUP($I$12,$W$41:$AL$44,3,0)</f>
        <v>575</v>
      </c>
      <c r="C23" s="61">
        <f>VLOOKUP($I$12,$W$41:$AL$44,4,0)</f>
        <v>867</v>
      </c>
      <c r="D23" s="21">
        <f>VLOOKUP($I$12,$W$41:$AL$44,5,0)</f>
        <v>806</v>
      </c>
      <c r="E23" s="57">
        <f>VLOOKUP($I$12,$W$41:$AL$44,6,0)</f>
        <v>1241</v>
      </c>
      <c r="F23" s="19">
        <f>VLOOKUP($I$12,$W$41:$AL$44,7,0)</f>
        <v>943</v>
      </c>
      <c r="G23" s="61">
        <f>VLOOKUP($I$12,$W$41:$AL$44,8,0)</f>
        <v>1396</v>
      </c>
      <c r="H23" s="21">
        <f>VLOOKUP($I$12,$W$41:$AL$44,9,0)</f>
        <v>1134</v>
      </c>
      <c r="I23" s="57">
        <f>VLOOKUP($I$12,$W$41:$AL$44,10,0)</f>
        <v>1766</v>
      </c>
      <c r="J23" s="19">
        <f>VLOOKUP($I$12,$W$41:$AL$44,11,0)</f>
        <v>1477</v>
      </c>
      <c r="K23" s="61">
        <f>VLOOKUP($I$12,$W$41:$AL$44,12,0)</f>
        <v>2227</v>
      </c>
      <c r="L23" s="21">
        <f>VLOOKUP($I$12,$W$41:$AL$44,13,0)</f>
        <v>1262</v>
      </c>
      <c r="M23" s="57">
        <f>VLOOKUP($I$12,$W$41:$AL$44,14,0)</f>
        <v>1952</v>
      </c>
      <c r="N23" s="19">
        <f>VLOOKUP($I$12,$W$41:$AL$44,15,0)</f>
        <v>1976</v>
      </c>
      <c r="O23" s="57">
        <f>VLOOKUP($I$12,$W$41:$AL$44,16,0)</f>
        <v>3056</v>
      </c>
      <c r="P23" s="18">
        <v>1000</v>
      </c>
      <c r="W23">
        <v>3</v>
      </c>
      <c r="X23" s="75"/>
      <c r="Y23" s="65">
        <f>AS70</f>
        <v>305</v>
      </c>
      <c r="Z23" s="65">
        <f t="shared" ref="Z23:AL23" si="13">AT70</f>
        <v>450</v>
      </c>
      <c r="AA23" s="65">
        <f t="shared" si="13"/>
        <v>0</v>
      </c>
      <c r="AB23" s="65">
        <f t="shared" si="13"/>
        <v>0</v>
      </c>
      <c r="AC23" s="65">
        <f t="shared" si="13"/>
        <v>499.95</v>
      </c>
      <c r="AD23" s="65">
        <f t="shared" si="13"/>
        <v>731.24</v>
      </c>
      <c r="AE23" s="65">
        <f t="shared" si="13"/>
        <v>0</v>
      </c>
      <c r="AF23" s="65">
        <f t="shared" si="13"/>
        <v>0</v>
      </c>
      <c r="AG23" s="65">
        <f t="shared" si="13"/>
        <v>0</v>
      </c>
      <c r="AH23" s="65">
        <f t="shared" si="13"/>
        <v>0</v>
      </c>
      <c r="AI23" s="65">
        <f t="shared" si="13"/>
        <v>697.31000000000006</v>
      </c>
      <c r="AJ23" s="65">
        <f t="shared" si="13"/>
        <v>1058.8399999999999</v>
      </c>
      <c r="AK23" s="65">
        <f t="shared" si="13"/>
        <v>0</v>
      </c>
      <c r="AL23" s="65">
        <f t="shared" si="13"/>
        <v>0</v>
      </c>
      <c r="AM23" s="75"/>
      <c r="AR23" s="17">
        <v>1000</v>
      </c>
      <c r="AS23" s="65">
        <f t="shared" si="8"/>
        <v>575</v>
      </c>
      <c r="AT23" s="65">
        <f t="shared" si="1"/>
        <v>867</v>
      </c>
      <c r="AU23" s="65">
        <f t="shared" si="1"/>
        <v>806</v>
      </c>
      <c r="AV23" s="65">
        <f t="shared" si="1"/>
        <v>1241</v>
      </c>
      <c r="AW23" s="65">
        <f t="shared" si="1"/>
        <v>943</v>
      </c>
      <c r="AX23" s="65">
        <f t="shared" si="1"/>
        <v>1396</v>
      </c>
      <c r="AY23" s="65">
        <f t="shared" si="1"/>
        <v>1134</v>
      </c>
      <c r="AZ23" s="65">
        <f t="shared" si="1"/>
        <v>1766</v>
      </c>
      <c r="BA23" s="65">
        <f t="shared" si="1"/>
        <v>1477</v>
      </c>
      <c r="BB23" s="65">
        <f t="shared" si="1"/>
        <v>2227</v>
      </c>
      <c r="BC23" s="65">
        <f t="shared" si="1"/>
        <v>1262</v>
      </c>
      <c r="BD23" s="65">
        <f t="shared" si="1"/>
        <v>1952</v>
      </c>
      <c r="BE23" s="65">
        <f t="shared" si="1"/>
        <v>1976</v>
      </c>
      <c r="BF23" s="65">
        <f t="shared" si="1"/>
        <v>3056</v>
      </c>
      <c r="BG23" s="18">
        <v>1000</v>
      </c>
      <c r="BK23" s="17">
        <v>1000</v>
      </c>
      <c r="BL23" s="21">
        <f t="shared" si="2"/>
        <v>575</v>
      </c>
      <c r="BM23" s="57">
        <f t="shared" si="2"/>
        <v>867</v>
      </c>
      <c r="BN23" s="21">
        <f t="shared" si="3"/>
        <v>806</v>
      </c>
      <c r="BO23" s="57">
        <f t="shared" si="4"/>
        <v>1241</v>
      </c>
      <c r="BP23" s="19">
        <f t="shared" si="5"/>
        <v>943</v>
      </c>
      <c r="BQ23" s="61">
        <f t="shared" si="5"/>
        <v>1396</v>
      </c>
      <c r="BR23" s="21">
        <f t="shared" si="6"/>
        <v>1134</v>
      </c>
      <c r="BS23" s="57">
        <f t="shared" si="6"/>
        <v>1766</v>
      </c>
      <c r="BT23" s="19">
        <f t="shared" si="6"/>
        <v>1477</v>
      </c>
      <c r="BU23" s="39">
        <f t="shared" si="6"/>
        <v>2227</v>
      </c>
      <c r="BV23" s="21">
        <f t="shared" si="6"/>
        <v>1262</v>
      </c>
      <c r="BW23" s="61">
        <f t="shared" si="6"/>
        <v>1952</v>
      </c>
      <c r="BX23" s="21">
        <f t="shared" si="6"/>
        <v>1976</v>
      </c>
      <c r="BY23" s="57">
        <f t="shared" si="6"/>
        <v>3056</v>
      </c>
      <c r="BZ23" s="18">
        <v>1000</v>
      </c>
      <c r="CD23" s="17">
        <v>1000</v>
      </c>
      <c r="CE23" s="65">
        <v>575</v>
      </c>
      <c r="CF23" s="65">
        <v>867</v>
      </c>
      <c r="CG23" s="65">
        <v>806</v>
      </c>
      <c r="CH23" s="65">
        <v>1241</v>
      </c>
      <c r="CI23" s="65">
        <v>943</v>
      </c>
      <c r="CJ23" s="65">
        <v>1396</v>
      </c>
      <c r="CK23" s="65">
        <v>1134</v>
      </c>
      <c r="CL23" s="65">
        <v>1766</v>
      </c>
      <c r="CM23" s="65">
        <v>1477</v>
      </c>
      <c r="CN23" s="65">
        <v>2227</v>
      </c>
      <c r="CO23" s="65">
        <v>1262</v>
      </c>
      <c r="CP23" s="65">
        <v>1952</v>
      </c>
      <c r="CQ23" s="65">
        <v>1976</v>
      </c>
      <c r="CR23" s="65">
        <v>3056</v>
      </c>
      <c r="CS23" s="18">
        <v>1000</v>
      </c>
    </row>
    <row r="24" spans="1:97" ht="15.75" thickBot="1" x14ac:dyDescent="0.3">
      <c r="A24" s="17">
        <v>1100</v>
      </c>
      <c r="B24" s="21">
        <f>VLOOKUP($I$12,$W$45:$AL$48,3,0)</f>
        <v>629</v>
      </c>
      <c r="C24" s="61">
        <f>VLOOKUP($I$12,$W$45:$AL$48,4,0)</f>
        <v>952</v>
      </c>
      <c r="D24" s="21">
        <f>VLOOKUP($I$12,$W$45:$AL$48,5,0)</f>
        <v>882</v>
      </c>
      <c r="E24" s="57">
        <f>VLOOKUP($I$12,$W$45:$AL$48,6,0)</f>
        <v>1404</v>
      </c>
      <c r="F24" s="19">
        <f>VLOOKUP($I$12,$W$45:$AL$48,7,0)</f>
        <v>1033</v>
      </c>
      <c r="G24" s="61">
        <f>VLOOKUP($I$12,$W$45:$AL$48,8,0)</f>
        <v>1528</v>
      </c>
      <c r="H24" s="21">
        <f>VLOOKUP($I$12,$W$45:$AL$48,9,0)</f>
        <v>1242</v>
      </c>
      <c r="I24" s="57">
        <f>VLOOKUP($I$12,$W$45:$AL$48,10,0)</f>
        <v>1897</v>
      </c>
      <c r="J24" s="19">
        <f>VLOOKUP($I$12,$W$45:$AL$48,11,0)</f>
        <v>1620</v>
      </c>
      <c r="K24" s="61">
        <f>VLOOKUP($I$12,$W$45:$AL$48,12,0)</f>
        <v>2444</v>
      </c>
      <c r="L24" s="21">
        <f>VLOOKUP($I$12,$W$45:$AL$48,13,0)</f>
        <v>1380</v>
      </c>
      <c r="M24" s="57">
        <f>VLOOKUP($I$12,$W$45:$AL$48,14,0)</f>
        <v>2137</v>
      </c>
      <c r="N24" s="19">
        <f>VLOOKUP($I$12,$W$45:$AL$48,15,0)</f>
        <v>2164</v>
      </c>
      <c r="O24" s="57">
        <f>VLOOKUP($I$12,$W$45:$AL$48,16,0)</f>
        <v>3350</v>
      </c>
      <c r="P24" s="18">
        <v>1100</v>
      </c>
      <c r="W24">
        <v>4</v>
      </c>
      <c r="X24" s="75"/>
      <c r="Y24" s="65">
        <f>AS96</f>
        <v>305</v>
      </c>
      <c r="Z24" s="65">
        <f t="shared" ref="Z24:AL24" si="14">AT96</f>
        <v>450</v>
      </c>
      <c r="AA24" s="65">
        <f t="shared" si="14"/>
        <v>0</v>
      </c>
      <c r="AB24" s="65">
        <f t="shared" si="14"/>
        <v>0</v>
      </c>
      <c r="AC24" s="65">
        <f t="shared" si="14"/>
        <v>499.95</v>
      </c>
      <c r="AD24" s="65">
        <f t="shared" si="14"/>
        <v>731.24</v>
      </c>
      <c r="AE24" s="65">
        <f t="shared" si="14"/>
        <v>0</v>
      </c>
      <c r="AF24" s="65">
        <f t="shared" si="14"/>
        <v>0</v>
      </c>
      <c r="AG24" s="65">
        <f t="shared" si="14"/>
        <v>0</v>
      </c>
      <c r="AH24" s="65">
        <f t="shared" si="14"/>
        <v>0</v>
      </c>
      <c r="AI24" s="65">
        <f t="shared" si="14"/>
        <v>697.31000000000006</v>
      </c>
      <c r="AJ24" s="65">
        <f t="shared" si="14"/>
        <v>1058.8399999999999</v>
      </c>
      <c r="AK24" s="65">
        <f t="shared" si="14"/>
        <v>0</v>
      </c>
      <c r="AL24" s="65">
        <f t="shared" si="14"/>
        <v>0</v>
      </c>
      <c r="AM24" s="75"/>
      <c r="AR24" s="17">
        <v>1100</v>
      </c>
      <c r="AS24" s="65">
        <f t="shared" si="8"/>
        <v>629</v>
      </c>
      <c r="AT24" s="65">
        <f t="shared" si="1"/>
        <v>952</v>
      </c>
      <c r="AU24" s="65">
        <f t="shared" si="1"/>
        <v>882</v>
      </c>
      <c r="AV24" s="65">
        <f t="shared" si="1"/>
        <v>1404</v>
      </c>
      <c r="AW24" s="65">
        <f t="shared" si="1"/>
        <v>1033</v>
      </c>
      <c r="AX24" s="65">
        <f t="shared" si="1"/>
        <v>1528</v>
      </c>
      <c r="AY24" s="65">
        <f t="shared" si="1"/>
        <v>1242</v>
      </c>
      <c r="AZ24" s="65">
        <f t="shared" si="1"/>
        <v>1897</v>
      </c>
      <c r="BA24" s="65">
        <f t="shared" si="1"/>
        <v>1620</v>
      </c>
      <c r="BB24" s="65">
        <f t="shared" si="1"/>
        <v>2444</v>
      </c>
      <c r="BC24" s="65">
        <f t="shared" si="1"/>
        <v>1380</v>
      </c>
      <c r="BD24" s="65">
        <f t="shared" si="1"/>
        <v>2137</v>
      </c>
      <c r="BE24" s="65">
        <f t="shared" si="1"/>
        <v>2164</v>
      </c>
      <c r="BF24" s="65">
        <f t="shared" si="1"/>
        <v>3350</v>
      </c>
      <c r="BG24" s="18">
        <v>1100</v>
      </c>
      <c r="BK24" s="17">
        <v>1100</v>
      </c>
      <c r="BL24" s="21">
        <f t="shared" si="2"/>
        <v>629</v>
      </c>
      <c r="BM24" s="57">
        <f t="shared" si="2"/>
        <v>952</v>
      </c>
      <c r="BN24" s="21">
        <f t="shared" si="3"/>
        <v>882</v>
      </c>
      <c r="BO24" s="57">
        <f t="shared" si="4"/>
        <v>1404</v>
      </c>
      <c r="BP24" s="19">
        <f t="shared" si="5"/>
        <v>1033</v>
      </c>
      <c r="BQ24" s="61">
        <f t="shared" si="5"/>
        <v>1528</v>
      </c>
      <c r="BR24" s="21">
        <f t="shared" si="6"/>
        <v>1242</v>
      </c>
      <c r="BS24" s="57">
        <f t="shared" si="6"/>
        <v>1897</v>
      </c>
      <c r="BT24" s="19">
        <f t="shared" si="6"/>
        <v>1620</v>
      </c>
      <c r="BU24" s="39">
        <f t="shared" si="6"/>
        <v>2444</v>
      </c>
      <c r="BV24" s="21">
        <f t="shared" si="6"/>
        <v>1380</v>
      </c>
      <c r="BW24" s="61">
        <f t="shared" si="6"/>
        <v>2137</v>
      </c>
      <c r="BX24" s="21">
        <f t="shared" si="6"/>
        <v>2164</v>
      </c>
      <c r="BY24" s="57">
        <f t="shared" si="6"/>
        <v>3350</v>
      </c>
      <c r="BZ24" s="18">
        <v>1100</v>
      </c>
      <c r="CD24" s="17">
        <v>1100</v>
      </c>
      <c r="CE24" s="65">
        <v>629</v>
      </c>
      <c r="CF24" s="65">
        <v>952</v>
      </c>
      <c r="CG24" s="65">
        <v>882</v>
      </c>
      <c r="CH24" s="65">
        <v>1404</v>
      </c>
      <c r="CI24" s="65">
        <v>1033</v>
      </c>
      <c r="CJ24" s="65">
        <v>1528</v>
      </c>
      <c r="CK24" s="65">
        <v>1242</v>
      </c>
      <c r="CL24" s="65">
        <v>1897</v>
      </c>
      <c r="CM24" s="65">
        <v>1620</v>
      </c>
      <c r="CN24" s="65">
        <v>2444</v>
      </c>
      <c r="CO24" s="65">
        <v>1380</v>
      </c>
      <c r="CP24" s="65">
        <v>2137</v>
      </c>
      <c r="CQ24" s="65">
        <v>2164</v>
      </c>
      <c r="CR24" s="65">
        <v>3350</v>
      </c>
      <c r="CS24" s="18">
        <v>1100</v>
      </c>
    </row>
    <row r="25" spans="1:97" ht="15.75" thickBot="1" x14ac:dyDescent="0.3">
      <c r="A25" s="17">
        <v>1200</v>
      </c>
      <c r="B25" s="21">
        <f>VLOOKUP($I$12,$W$49:$AL$52,3,0)</f>
        <v>683</v>
      </c>
      <c r="C25" s="61">
        <f>VLOOKUP($I$12,$W$49:$AL$52,4,0)</f>
        <v>1033</v>
      </c>
      <c r="D25" s="21">
        <f>VLOOKUP($I$12,$W$49:$AL$52,5,0)</f>
        <v>958</v>
      </c>
      <c r="E25" s="57">
        <f>VLOOKUP($I$12,$W$49:$AL$52,6,0)</f>
        <v>1480</v>
      </c>
      <c r="F25" s="19">
        <f>VLOOKUP($I$12,$W$49:$AL$52,7,0)</f>
        <v>1122</v>
      </c>
      <c r="G25" s="61">
        <f>VLOOKUP($I$12,$W$49:$AL$52,8,0)</f>
        <v>1665</v>
      </c>
      <c r="H25" s="21">
        <f>VLOOKUP($I$12,$W$49:$AL$52,9,0)</f>
        <v>1351</v>
      </c>
      <c r="I25" s="57">
        <f>VLOOKUP($I$12,$W$49:$AL$52,10,0)</f>
        <v>2065</v>
      </c>
      <c r="J25" s="19">
        <f>VLOOKUP($I$12,$W$49:$AL$52,11,0)</f>
        <v>1762</v>
      </c>
      <c r="K25" s="61">
        <f>VLOOKUP($I$12,$W$49:$AL$52,12,0)</f>
        <v>2661</v>
      </c>
      <c r="L25" s="21">
        <f>VLOOKUP($I$12,$W$49:$AL$52,13,0)</f>
        <v>1497</v>
      </c>
      <c r="M25" s="57">
        <f>VLOOKUP($I$12,$W$49:$AL$52,14,0)</f>
        <v>2322</v>
      </c>
      <c r="N25" s="19">
        <f>VLOOKUP($I$12,$W$49:$AL$52,15,0)</f>
        <v>2352</v>
      </c>
      <c r="O25" s="57">
        <f>VLOOKUP($I$12,$W$49:$AL$52,16,0)</f>
        <v>3645</v>
      </c>
      <c r="P25" s="18">
        <v>1200</v>
      </c>
      <c r="W25">
        <v>1</v>
      </c>
      <c r="X25" s="77">
        <v>600</v>
      </c>
      <c r="Y25" s="65">
        <f>AS19</f>
        <v>359</v>
      </c>
      <c r="Z25" s="65">
        <f t="shared" ref="Z25:AL25" si="15">AT19</f>
        <v>533</v>
      </c>
      <c r="AA25" s="65">
        <f t="shared" si="15"/>
        <v>502</v>
      </c>
      <c r="AB25" s="65">
        <f t="shared" si="15"/>
        <v>764</v>
      </c>
      <c r="AC25" s="65">
        <f t="shared" si="15"/>
        <v>584</v>
      </c>
      <c r="AD25" s="65">
        <f t="shared" si="15"/>
        <v>858</v>
      </c>
      <c r="AE25" s="65">
        <f t="shared" si="15"/>
        <v>698</v>
      </c>
      <c r="AF25" s="65">
        <f t="shared" si="15"/>
        <v>1058</v>
      </c>
      <c r="AG25" s="65">
        <f t="shared" si="15"/>
        <v>906</v>
      </c>
      <c r="AH25" s="65">
        <f t="shared" si="15"/>
        <v>1359</v>
      </c>
      <c r="AI25" s="65">
        <f t="shared" si="15"/>
        <v>794</v>
      </c>
      <c r="AJ25" s="65">
        <f t="shared" si="15"/>
        <v>1218</v>
      </c>
      <c r="AK25" s="65">
        <f t="shared" si="15"/>
        <v>1223</v>
      </c>
      <c r="AL25" s="65">
        <f t="shared" si="15"/>
        <v>1903</v>
      </c>
      <c r="AM25" s="74">
        <v>600</v>
      </c>
      <c r="AR25" s="17">
        <v>1200</v>
      </c>
      <c r="AS25" s="65">
        <f t="shared" si="8"/>
        <v>683</v>
      </c>
      <c r="AT25" s="65">
        <f t="shared" si="1"/>
        <v>1033</v>
      </c>
      <c r="AU25" s="65">
        <f t="shared" si="1"/>
        <v>958</v>
      </c>
      <c r="AV25" s="65">
        <f t="shared" si="1"/>
        <v>1480</v>
      </c>
      <c r="AW25" s="65">
        <f t="shared" si="1"/>
        <v>1122</v>
      </c>
      <c r="AX25" s="65">
        <f t="shared" si="1"/>
        <v>1665</v>
      </c>
      <c r="AY25" s="65">
        <f t="shared" si="1"/>
        <v>1351</v>
      </c>
      <c r="AZ25" s="65">
        <f t="shared" si="1"/>
        <v>2065</v>
      </c>
      <c r="BA25" s="65">
        <f t="shared" si="1"/>
        <v>1762</v>
      </c>
      <c r="BB25" s="65">
        <f t="shared" si="1"/>
        <v>2661</v>
      </c>
      <c r="BC25" s="65">
        <f t="shared" si="1"/>
        <v>1497</v>
      </c>
      <c r="BD25" s="65">
        <f t="shared" si="1"/>
        <v>2322</v>
      </c>
      <c r="BE25" s="65">
        <f t="shared" si="1"/>
        <v>2352</v>
      </c>
      <c r="BF25" s="65">
        <f t="shared" si="1"/>
        <v>3645</v>
      </c>
      <c r="BG25" s="18">
        <v>1200</v>
      </c>
      <c r="BK25" s="17">
        <v>1200</v>
      </c>
      <c r="BL25" s="21">
        <f t="shared" si="2"/>
        <v>683</v>
      </c>
      <c r="BM25" s="57">
        <f t="shared" si="2"/>
        <v>1033</v>
      </c>
      <c r="BN25" s="21">
        <f t="shared" si="3"/>
        <v>958</v>
      </c>
      <c r="BO25" s="57">
        <f t="shared" si="4"/>
        <v>1480</v>
      </c>
      <c r="BP25" s="19">
        <f t="shared" si="5"/>
        <v>1122</v>
      </c>
      <c r="BQ25" s="61">
        <f t="shared" si="5"/>
        <v>1665</v>
      </c>
      <c r="BR25" s="21">
        <f t="shared" si="6"/>
        <v>1351</v>
      </c>
      <c r="BS25" s="57">
        <f t="shared" si="6"/>
        <v>2065</v>
      </c>
      <c r="BT25" s="19">
        <f t="shared" si="6"/>
        <v>1762</v>
      </c>
      <c r="BU25" s="39">
        <f t="shared" si="6"/>
        <v>2661</v>
      </c>
      <c r="BV25" s="21">
        <f t="shared" si="6"/>
        <v>1497</v>
      </c>
      <c r="BW25" s="61">
        <f t="shared" si="6"/>
        <v>2322</v>
      </c>
      <c r="BX25" s="21">
        <f t="shared" si="6"/>
        <v>2352</v>
      </c>
      <c r="BY25" s="57">
        <f t="shared" si="6"/>
        <v>3645</v>
      </c>
      <c r="BZ25" s="18">
        <v>1200</v>
      </c>
      <c r="CD25" s="17">
        <v>1200</v>
      </c>
      <c r="CE25" s="65">
        <v>683</v>
      </c>
      <c r="CF25" s="65">
        <v>1033</v>
      </c>
      <c r="CG25" s="65">
        <v>958</v>
      </c>
      <c r="CH25" s="65">
        <v>1480</v>
      </c>
      <c r="CI25" s="65">
        <v>1122</v>
      </c>
      <c r="CJ25" s="65">
        <v>1665</v>
      </c>
      <c r="CK25" s="65">
        <v>1351</v>
      </c>
      <c r="CL25" s="65">
        <v>2065</v>
      </c>
      <c r="CM25" s="65">
        <v>1762</v>
      </c>
      <c r="CN25" s="65">
        <v>2661</v>
      </c>
      <c r="CO25" s="65">
        <v>1497</v>
      </c>
      <c r="CP25" s="65">
        <v>2322</v>
      </c>
      <c r="CQ25" s="65">
        <v>2352</v>
      </c>
      <c r="CR25" s="65">
        <v>3645</v>
      </c>
      <c r="CS25" s="18">
        <v>1200</v>
      </c>
    </row>
    <row r="26" spans="1:97" ht="15.75" thickBot="1" x14ac:dyDescent="0.3">
      <c r="A26" s="17">
        <v>1300</v>
      </c>
      <c r="B26" s="21">
        <f>VLOOKUP($I$12,$W$53:$AL$56,3,0)</f>
        <v>737</v>
      </c>
      <c r="C26" s="61">
        <f>VLOOKUP($I$12,$W$53:$AL$56,4,0)</f>
        <v>1116</v>
      </c>
      <c r="D26" s="21">
        <f>VLOOKUP($I$12,$W$53:$AL$56,5,0)</f>
        <v>1034</v>
      </c>
      <c r="E26" s="57">
        <f>VLOOKUP($I$12,$W$53:$AL$56,6,0)</f>
        <v>1599</v>
      </c>
      <c r="F26" s="19">
        <f>VLOOKUP($I$12,$W$53:$AL$56,7,0)</f>
        <v>1212</v>
      </c>
      <c r="G26" s="61">
        <f>VLOOKUP($I$12,$W$53:$AL$56,8,0)</f>
        <v>1799</v>
      </c>
      <c r="H26" s="21">
        <f>VLOOKUP($I$12,$W$53:$AL$56,9,0)</f>
        <v>1460</v>
      </c>
      <c r="I26" s="57">
        <f>VLOOKUP($I$12,$W$53:$AL$56,10,0)</f>
        <v>2233</v>
      </c>
      <c r="J26" s="19">
        <f>VLOOKUP($I$12,$W$53:$AL$56,11,0)</f>
        <v>1905</v>
      </c>
      <c r="K26" s="61">
        <f>VLOOKUP($I$12,$W$53:$AL$56,12,0)</f>
        <v>2878</v>
      </c>
      <c r="L26" s="21">
        <f>VLOOKUP($I$12,$W$53:$AL$56,13,0)</f>
        <v>1614</v>
      </c>
      <c r="M26" s="57">
        <f>VLOOKUP($I$12,$W$53:$AL$56,14,0)</f>
        <v>2507</v>
      </c>
      <c r="N26" s="19">
        <f>VLOOKUP($I$12,$W$53:$AL$56,15,0)</f>
        <v>2541</v>
      </c>
      <c r="O26" s="57">
        <f>VLOOKUP($I$12,$W$53:$AL$56,16,0)</f>
        <v>3940</v>
      </c>
      <c r="P26" s="18">
        <v>1300</v>
      </c>
      <c r="W26">
        <v>2</v>
      </c>
      <c r="Y26" s="65">
        <f>AS45</f>
        <v>359</v>
      </c>
      <c r="Z26" s="65">
        <f t="shared" ref="Z26:AL26" si="16">AT45</f>
        <v>533</v>
      </c>
      <c r="AA26" s="65">
        <f t="shared" si="16"/>
        <v>502</v>
      </c>
      <c r="AB26" s="65">
        <f t="shared" si="16"/>
        <v>764</v>
      </c>
      <c r="AC26" s="65">
        <f t="shared" si="16"/>
        <v>584</v>
      </c>
      <c r="AD26" s="65">
        <f t="shared" si="16"/>
        <v>858</v>
      </c>
      <c r="AE26" s="65">
        <f t="shared" si="16"/>
        <v>698</v>
      </c>
      <c r="AF26" s="65">
        <f t="shared" si="16"/>
        <v>1058</v>
      </c>
      <c r="AG26" s="65">
        <f t="shared" si="16"/>
        <v>906</v>
      </c>
      <c r="AH26" s="65">
        <f t="shared" si="16"/>
        <v>1359</v>
      </c>
      <c r="AI26" s="65">
        <f t="shared" si="16"/>
        <v>794</v>
      </c>
      <c r="AJ26" s="65">
        <f t="shared" si="16"/>
        <v>1218</v>
      </c>
      <c r="AK26" s="65">
        <f t="shared" si="16"/>
        <v>1223</v>
      </c>
      <c r="AL26" s="65">
        <f t="shared" si="16"/>
        <v>1903</v>
      </c>
      <c r="AR26" s="17">
        <v>1300</v>
      </c>
      <c r="AS26" s="65">
        <f t="shared" si="8"/>
        <v>737</v>
      </c>
      <c r="AT26" s="65">
        <f t="shared" si="1"/>
        <v>1116</v>
      </c>
      <c r="AU26" s="65">
        <f t="shared" si="1"/>
        <v>1034</v>
      </c>
      <c r="AV26" s="65">
        <f t="shared" si="1"/>
        <v>1599</v>
      </c>
      <c r="AW26" s="65">
        <f t="shared" si="1"/>
        <v>1212</v>
      </c>
      <c r="AX26" s="65">
        <f t="shared" si="1"/>
        <v>1799</v>
      </c>
      <c r="AY26" s="65">
        <f t="shared" si="1"/>
        <v>1460</v>
      </c>
      <c r="AZ26" s="65">
        <f t="shared" si="1"/>
        <v>2233</v>
      </c>
      <c r="BA26" s="65">
        <f t="shared" si="1"/>
        <v>1905</v>
      </c>
      <c r="BB26" s="65">
        <f t="shared" si="1"/>
        <v>2878</v>
      </c>
      <c r="BC26" s="65">
        <f t="shared" si="1"/>
        <v>1614</v>
      </c>
      <c r="BD26" s="65">
        <f t="shared" si="1"/>
        <v>2507</v>
      </c>
      <c r="BE26" s="65">
        <f t="shared" si="1"/>
        <v>2541</v>
      </c>
      <c r="BF26" s="65">
        <f t="shared" si="1"/>
        <v>3940</v>
      </c>
      <c r="BG26" s="18">
        <v>1300</v>
      </c>
      <c r="BK26" s="17">
        <v>1300</v>
      </c>
      <c r="BL26" s="21">
        <f t="shared" si="2"/>
        <v>737</v>
      </c>
      <c r="BM26" s="57">
        <f t="shared" si="2"/>
        <v>1116</v>
      </c>
      <c r="BN26" s="21">
        <f t="shared" si="3"/>
        <v>1034</v>
      </c>
      <c r="BO26" s="57">
        <f t="shared" si="4"/>
        <v>1599</v>
      </c>
      <c r="BP26" s="19">
        <f t="shared" si="5"/>
        <v>1212</v>
      </c>
      <c r="BQ26" s="61">
        <f t="shared" si="5"/>
        <v>1799</v>
      </c>
      <c r="BR26" s="21">
        <f t="shared" si="6"/>
        <v>1460</v>
      </c>
      <c r="BS26" s="57">
        <f t="shared" si="6"/>
        <v>2233</v>
      </c>
      <c r="BT26" s="19">
        <f t="shared" si="6"/>
        <v>1905</v>
      </c>
      <c r="BU26" s="39">
        <f t="shared" si="6"/>
        <v>2878</v>
      </c>
      <c r="BV26" s="21">
        <f t="shared" si="6"/>
        <v>1614</v>
      </c>
      <c r="BW26" s="61">
        <f t="shared" si="6"/>
        <v>2507</v>
      </c>
      <c r="BX26" s="21">
        <f t="shared" si="6"/>
        <v>2541</v>
      </c>
      <c r="BY26" s="57">
        <f t="shared" si="6"/>
        <v>3940</v>
      </c>
      <c r="BZ26" s="18">
        <v>1300</v>
      </c>
      <c r="CD26" s="17">
        <v>1300</v>
      </c>
      <c r="CE26" s="65">
        <v>737</v>
      </c>
      <c r="CF26" s="65">
        <v>1116</v>
      </c>
      <c r="CG26" s="65">
        <v>1034</v>
      </c>
      <c r="CH26" s="65">
        <v>1599</v>
      </c>
      <c r="CI26" s="65">
        <v>1212</v>
      </c>
      <c r="CJ26" s="65">
        <v>1799</v>
      </c>
      <c r="CK26" s="65">
        <v>1460</v>
      </c>
      <c r="CL26" s="65">
        <v>2233</v>
      </c>
      <c r="CM26" s="65">
        <v>1905</v>
      </c>
      <c r="CN26" s="65">
        <v>2878</v>
      </c>
      <c r="CO26" s="65">
        <v>1614</v>
      </c>
      <c r="CP26" s="65">
        <v>2507</v>
      </c>
      <c r="CQ26" s="65">
        <v>2541</v>
      </c>
      <c r="CR26" s="65">
        <v>3940</v>
      </c>
      <c r="CS26" s="18">
        <v>1300</v>
      </c>
    </row>
    <row r="27" spans="1:97" ht="15.75" thickBot="1" x14ac:dyDescent="0.3">
      <c r="A27" s="17">
        <v>1400</v>
      </c>
      <c r="B27" s="21">
        <f>VLOOKUP($I$12,$W$57:$AL$60,3,0)</f>
        <v>792</v>
      </c>
      <c r="C27" s="61">
        <f>VLOOKUP($I$12,$W$57:$AL$60,4,0)</f>
        <v>1200</v>
      </c>
      <c r="D27" s="21">
        <f>VLOOKUP($I$12,$W$57:$AL$60,5,0)</f>
        <v>1110</v>
      </c>
      <c r="E27" s="57">
        <f>VLOOKUP($I$12,$W$57:$AL$60,6,0)</f>
        <v>1718</v>
      </c>
      <c r="F27" s="19">
        <f>VLOOKUP($I$12,$W$57:$AL$60,7,0)</f>
        <v>1301</v>
      </c>
      <c r="G27" s="61">
        <f>VLOOKUP($I$12,$W$57:$AL$60,8,0)</f>
        <v>1934</v>
      </c>
      <c r="H27" s="21">
        <f>VLOOKUP($I$12,$W$57:$AL$60,9,0)</f>
        <v>1569</v>
      </c>
      <c r="I27" s="57">
        <f>VLOOKUP($I$12,$W$57:$AL$60,10,0)</f>
        <v>2401</v>
      </c>
      <c r="J27" s="19">
        <f>VLOOKUP($I$12,$W$57:$AL$60,11,0)</f>
        <v>2048</v>
      </c>
      <c r="K27" s="61">
        <f>VLOOKUP($I$12,$W$57:$AL$60,12,0)</f>
        <v>3095</v>
      </c>
      <c r="L27" s="21">
        <f>VLOOKUP($I$12,$W$57:$AL$60,13,0)</f>
        <v>1731</v>
      </c>
      <c r="M27" s="57">
        <f>VLOOKUP($I$12,$W$57:$AL$60,14,0)</f>
        <v>2691</v>
      </c>
      <c r="N27" s="19">
        <f>VLOOKUP($I$12,$W$57:$AL$60,15,0)</f>
        <v>2729</v>
      </c>
      <c r="O27" s="57">
        <f>VLOOKUP($I$12,$W$57:$AL$60,16,0)</f>
        <v>4235</v>
      </c>
      <c r="P27" s="18">
        <v>1400</v>
      </c>
      <c r="W27">
        <v>3</v>
      </c>
      <c r="Y27" s="65">
        <f>AS71</f>
        <v>359</v>
      </c>
      <c r="Z27" s="65">
        <f t="shared" ref="Z27:AL27" si="17">AT71</f>
        <v>533</v>
      </c>
      <c r="AA27" s="65">
        <f t="shared" si="17"/>
        <v>0</v>
      </c>
      <c r="AB27" s="65">
        <f t="shared" si="17"/>
        <v>0</v>
      </c>
      <c r="AC27" s="65">
        <f t="shared" si="17"/>
        <v>589.84</v>
      </c>
      <c r="AD27" s="65">
        <f t="shared" si="17"/>
        <v>866.58</v>
      </c>
      <c r="AE27" s="65">
        <f t="shared" si="17"/>
        <v>0</v>
      </c>
      <c r="AF27" s="65">
        <f t="shared" si="17"/>
        <v>0</v>
      </c>
      <c r="AG27" s="65">
        <f t="shared" si="17"/>
        <v>0</v>
      </c>
      <c r="AH27" s="65">
        <f t="shared" si="17"/>
        <v>0</v>
      </c>
      <c r="AI27" s="65">
        <f t="shared" si="17"/>
        <v>817.82</v>
      </c>
      <c r="AJ27" s="65">
        <f t="shared" si="17"/>
        <v>1254.54</v>
      </c>
      <c r="AK27" s="65">
        <f t="shared" si="17"/>
        <v>0</v>
      </c>
      <c r="AL27" s="65">
        <f t="shared" si="17"/>
        <v>0</v>
      </c>
      <c r="AR27" s="17">
        <v>1400</v>
      </c>
      <c r="AS27" s="65">
        <f t="shared" si="8"/>
        <v>792</v>
      </c>
      <c r="AT27" s="65">
        <f t="shared" si="1"/>
        <v>1200</v>
      </c>
      <c r="AU27" s="65">
        <f t="shared" si="1"/>
        <v>1110</v>
      </c>
      <c r="AV27" s="65">
        <f t="shared" si="1"/>
        <v>1718</v>
      </c>
      <c r="AW27" s="65">
        <f t="shared" si="1"/>
        <v>1301</v>
      </c>
      <c r="AX27" s="65">
        <f t="shared" si="1"/>
        <v>1934</v>
      </c>
      <c r="AY27" s="65">
        <f t="shared" si="1"/>
        <v>1569</v>
      </c>
      <c r="AZ27" s="65">
        <f t="shared" si="1"/>
        <v>2401</v>
      </c>
      <c r="BA27" s="65">
        <f t="shared" si="1"/>
        <v>2048</v>
      </c>
      <c r="BB27" s="65">
        <f t="shared" si="1"/>
        <v>3095</v>
      </c>
      <c r="BC27" s="65">
        <f t="shared" si="1"/>
        <v>1731</v>
      </c>
      <c r="BD27" s="65">
        <f t="shared" si="1"/>
        <v>2691</v>
      </c>
      <c r="BE27" s="65">
        <f t="shared" si="1"/>
        <v>2729</v>
      </c>
      <c r="BF27" s="65">
        <f t="shared" si="1"/>
        <v>4235</v>
      </c>
      <c r="BG27" s="18">
        <v>1400</v>
      </c>
      <c r="BK27" s="17">
        <v>1400</v>
      </c>
      <c r="BL27" s="21">
        <f t="shared" si="2"/>
        <v>792</v>
      </c>
      <c r="BM27" s="57">
        <f t="shared" si="2"/>
        <v>1200</v>
      </c>
      <c r="BN27" s="21">
        <f t="shared" si="3"/>
        <v>1110</v>
      </c>
      <c r="BO27" s="57">
        <f t="shared" si="4"/>
        <v>1718</v>
      </c>
      <c r="BP27" s="19">
        <f t="shared" si="5"/>
        <v>1301</v>
      </c>
      <c r="BQ27" s="61">
        <f t="shared" si="5"/>
        <v>1934</v>
      </c>
      <c r="BR27" s="21">
        <f t="shared" si="6"/>
        <v>1569</v>
      </c>
      <c r="BS27" s="57">
        <f t="shared" si="6"/>
        <v>2401</v>
      </c>
      <c r="BT27" s="19">
        <f t="shared" si="6"/>
        <v>2048</v>
      </c>
      <c r="BU27" s="39">
        <f t="shared" si="6"/>
        <v>3095</v>
      </c>
      <c r="BV27" s="21">
        <f t="shared" si="6"/>
        <v>1731</v>
      </c>
      <c r="BW27" s="61">
        <f t="shared" si="6"/>
        <v>2691</v>
      </c>
      <c r="BX27" s="21">
        <f t="shared" si="6"/>
        <v>2729</v>
      </c>
      <c r="BY27" s="57">
        <f t="shared" si="6"/>
        <v>4235</v>
      </c>
      <c r="BZ27" s="18">
        <v>1400</v>
      </c>
      <c r="CD27" s="17">
        <v>1400</v>
      </c>
      <c r="CE27" s="65">
        <v>792</v>
      </c>
      <c r="CF27" s="65">
        <v>1200</v>
      </c>
      <c r="CG27" s="65">
        <v>1110</v>
      </c>
      <c r="CH27" s="65">
        <v>1718</v>
      </c>
      <c r="CI27" s="65">
        <v>1301</v>
      </c>
      <c r="CJ27" s="65">
        <v>1934</v>
      </c>
      <c r="CK27" s="65">
        <v>1569</v>
      </c>
      <c r="CL27" s="65">
        <v>2401</v>
      </c>
      <c r="CM27" s="65">
        <v>2048</v>
      </c>
      <c r="CN27" s="65">
        <v>3095</v>
      </c>
      <c r="CO27" s="65">
        <v>1731</v>
      </c>
      <c r="CP27" s="65">
        <v>2691</v>
      </c>
      <c r="CQ27" s="65">
        <v>2729</v>
      </c>
      <c r="CR27" s="65">
        <v>4235</v>
      </c>
      <c r="CS27" s="18">
        <v>1400</v>
      </c>
    </row>
    <row r="28" spans="1:97" ht="15.75" thickBot="1" x14ac:dyDescent="0.3">
      <c r="A28" s="17">
        <v>1500</v>
      </c>
      <c r="B28" s="21">
        <f>VLOOKUP($I$12,$W$61:$AL$64,3,0)</f>
        <v>846</v>
      </c>
      <c r="C28" s="61">
        <f>VLOOKUP($I$12,$W$61:$AL$64,4,0)</f>
        <v>1283</v>
      </c>
      <c r="D28" s="21">
        <f>VLOOKUP($I$12,$W$61:$AL$64,5,0)</f>
        <v>1186</v>
      </c>
      <c r="E28" s="57">
        <f>VLOOKUP($I$12,$W$61:$AL$64,6,0)</f>
        <v>1838</v>
      </c>
      <c r="F28" s="19">
        <f>VLOOKUP($I$12,$W$61:$AL$64,7,0)</f>
        <v>1391</v>
      </c>
      <c r="G28" s="61">
        <f>VLOOKUP($I$12,$W$61:$AL$64,8,0)</f>
        <v>2068</v>
      </c>
      <c r="H28" s="21">
        <f>VLOOKUP($I$12,$W$61:$AL$64,9,0)</f>
        <v>1678</v>
      </c>
      <c r="I28" s="57">
        <f>VLOOKUP($I$12,$W$61:$AL$64,10,0)</f>
        <v>2568</v>
      </c>
      <c r="J28" s="19">
        <f>VLOOKUP($I$12,$W$61:$AL$64,11,0)</f>
        <v>2191</v>
      </c>
      <c r="K28" s="61">
        <f>VLOOKUP($I$12,$W$61:$AL$64,12,0)</f>
        <v>3311</v>
      </c>
      <c r="L28" s="21">
        <f>VLOOKUP($I$12,$W$61:$AL$64,13,0)</f>
        <v>1848</v>
      </c>
      <c r="M28" s="57">
        <f>VLOOKUP($I$12,$W$61:$AL$64,14,0)</f>
        <v>2876</v>
      </c>
      <c r="N28" s="19">
        <f>VLOOKUP($I$12,$W$61:$AL$64,15,0)</f>
        <v>2917</v>
      </c>
      <c r="O28" s="57">
        <f>VLOOKUP($I$12,$W$61:$AL$64,16,0)</f>
        <v>4530</v>
      </c>
      <c r="P28" s="18">
        <v>1500</v>
      </c>
      <c r="W28">
        <v>4</v>
      </c>
      <c r="Y28" s="65">
        <f>AS97</f>
        <v>359</v>
      </c>
      <c r="Z28" s="65">
        <f t="shared" ref="Z28:AL28" si="18">AT97</f>
        <v>533</v>
      </c>
      <c r="AA28" s="65">
        <f t="shared" si="18"/>
        <v>0</v>
      </c>
      <c r="AB28" s="65">
        <f t="shared" si="18"/>
        <v>0</v>
      </c>
      <c r="AC28" s="65">
        <f t="shared" si="18"/>
        <v>589.84</v>
      </c>
      <c r="AD28" s="65">
        <f t="shared" si="18"/>
        <v>866.58</v>
      </c>
      <c r="AE28" s="65">
        <f t="shared" si="18"/>
        <v>0</v>
      </c>
      <c r="AF28" s="65">
        <f t="shared" si="18"/>
        <v>0</v>
      </c>
      <c r="AG28" s="65">
        <f t="shared" si="18"/>
        <v>0</v>
      </c>
      <c r="AH28" s="65">
        <f t="shared" si="18"/>
        <v>0</v>
      </c>
      <c r="AI28" s="65">
        <f t="shared" si="18"/>
        <v>817.82</v>
      </c>
      <c r="AJ28" s="65">
        <f t="shared" si="18"/>
        <v>1254.54</v>
      </c>
      <c r="AK28" s="65">
        <f t="shared" si="18"/>
        <v>0</v>
      </c>
      <c r="AL28" s="65">
        <f t="shared" si="18"/>
        <v>0</v>
      </c>
      <c r="AR28" s="17">
        <v>1500</v>
      </c>
      <c r="AS28" s="65">
        <f t="shared" si="8"/>
        <v>846</v>
      </c>
      <c r="AT28" s="65">
        <f t="shared" si="1"/>
        <v>1283</v>
      </c>
      <c r="AU28" s="65">
        <f t="shared" si="1"/>
        <v>1186</v>
      </c>
      <c r="AV28" s="65">
        <f t="shared" si="1"/>
        <v>1838</v>
      </c>
      <c r="AW28" s="65">
        <f t="shared" si="1"/>
        <v>1391</v>
      </c>
      <c r="AX28" s="65">
        <f t="shared" si="1"/>
        <v>2068</v>
      </c>
      <c r="AY28" s="65">
        <f t="shared" si="1"/>
        <v>1678</v>
      </c>
      <c r="AZ28" s="65">
        <f t="shared" si="1"/>
        <v>2568</v>
      </c>
      <c r="BA28" s="65">
        <f t="shared" si="1"/>
        <v>2191</v>
      </c>
      <c r="BB28" s="65">
        <f t="shared" si="1"/>
        <v>3311</v>
      </c>
      <c r="BC28" s="65">
        <f t="shared" si="1"/>
        <v>1848</v>
      </c>
      <c r="BD28" s="65">
        <f t="shared" si="1"/>
        <v>2876</v>
      </c>
      <c r="BE28" s="65">
        <f t="shared" si="1"/>
        <v>2917</v>
      </c>
      <c r="BF28" s="65">
        <f t="shared" si="1"/>
        <v>4530</v>
      </c>
      <c r="BG28" s="18">
        <v>1500</v>
      </c>
      <c r="BK28" s="17">
        <v>1500</v>
      </c>
      <c r="BL28" s="21">
        <f t="shared" si="2"/>
        <v>846</v>
      </c>
      <c r="BM28" s="57">
        <f t="shared" si="2"/>
        <v>1283</v>
      </c>
      <c r="BN28" s="21">
        <f t="shared" si="3"/>
        <v>1186</v>
      </c>
      <c r="BO28" s="57">
        <f t="shared" si="4"/>
        <v>1838</v>
      </c>
      <c r="BP28" s="19">
        <f t="shared" si="5"/>
        <v>1391</v>
      </c>
      <c r="BQ28" s="61">
        <f t="shared" si="5"/>
        <v>2068</v>
      </c>
      <c r="BR28" s="21">
        <f t="shared" si="6"/>
        <v>1678</v>
      </c>
      <c r="BS28" s="57">
        <f t="shared" si="6"/>
        <v>2568</v>
      </c>
      <c r="BT28" s="19">
        <f t="shared" si="6"/>
        <v>2191</v>
      </c>
      <c r="BU28" s="39">
        <f t="shared" si="6"/>
        <v>3311</v>
      </c>
      <c r="BV28" s="21">
        <f t="shared" si="6"/>
        <v>1848</v>
      </c>
      <c r="BW28" s="61">
        <f t="shared" si="6"/>
        <v>2876</v>
      </c>
      <c r="BX28" s="21">
        <f t="shared" si="6"/>
        <v>2917</v>
      </c>
      <c r="BY28" s="57">
        <f t="shared" si="6"/>
        <v>4530</v>
      </c>
      <c r="BZ28" s="18">
        <v>1500</v>
      </c>
      <c r="CD28" s="17">
        <v>1500</v>
      </c>
      <c r="CE28" s="65">
        <v>846</v>
      </c>
      <c r="CF28" s="65">
        <v>1283</v>
      </c>
      <c r="CG28" s="65">
        <v>1186</v>
      </c>
      <c r="CH28" s="65">
        <v>1838</v>
      </c>
      <c r="CI28" s="65">
        <v>1391</v>
      </c>
      <c r="CJ28" s="65">
        <v>2068</v>
      </c>
      <c r="CK28" s="65">
        <v>1678</v>
      </c>
      <c r="CL28" s="65">
        <v>2568</v>
      </c>
      <c r="CM28" s="65">
        <v>2191</v>
      </c>
      <c r="CN28" s="65">
        <v>3311</v>
      </c>
      <c r="CO28" s="65">
        <v>1848</v>
      </c>
      <c r="CP28" s="65">
        <v>2876</v>
      </c>
      <c r="CQ28" s="65">
        <v>2917</v>
      </c>
      <c r="CR28" s="65">
        <v>4530</v>
      </c>
      <c r="CS28" s="18">
        <v>1500</v>
      </c>
    </row>
    <row r="29" spans="1:97" ht="15.75" thickBot="1" x14ac:dyDescent="0.3">
      <c r="A29" s="17">
        <v>1600</v>
      </c>
      <c r="B29" s="21">
        <f>VLOOKUP($I$12,$W$65:$AL$68,3,0)</f>
        <v>900</v>
      </c>
      <c r="C29" s="61">
        <f>VLOOKUP($I$12,$W$65:$AL$68,4,0)</f>
        <v>1366</v>
      </c>
      <c r="D29" s="21">
        <f>VLOOKUP($I$12,$W$65:$AL$68,5,0)</f>
        <v>1262</v>
      </c>
      <c r="E29" s="57">
        <f>VLOOKUP($I$12,$W$65:$AL$68,6,0)</f>
        <v>1957</v>
      </c>
      <c r="F29" s="19">
        <f>VLOOKUP($I$12,$W$65:$AL$68,7,0)</f>
        <v>1481</v>
      </c>
      <c r="G29" s="61">
        <f>VLOOKUP($I$12,$W$65:$AL$68,8,0)</f>
        <v>2203</v>
      </c>
      <c r="H29" s="21">
        <f>VLOOKUP($I$12,$W$65:$AL$68,9,0)</f>
        <v>1786</v>
      </c>
      <c r="I29" s="57">
        <f>VLOOKUP($I$12,$W$65:$AL$68,10,0)</f>
        <v>2736</v>
      </c>
      <c r="J29" s="19">
        <f>VLOOKUP($I$12,$W$65:$AL$68,11,0)</f>
        <v>2333</v>
      </c>
      <c r="K29" s="61">
        <f>VLOOKUP($I$12,$W$65:$AL$68,12,0)</f>
        <v>3528</v>
      </c>
      <c r="L29" s="21">
        <f>VLOOKUP($I$12,$W$65:$AL$68,13,0)</f>
        <v>1965</v>
      </c>
      <c r="M29" s="57">
        <f>VLOOKUP($I$12,$W$65:$AL$68,14,0)</f>
        <v>3061</v>
      </c>
      <c r="N29" s="19">
        <f>VLOOKUP($I$12,$W$65:$AL$68,15,0)</f>
        <v>3105</v>
      </c>
      <c r="O29" s="57">
        <f>VLOOKUP($I$12,$W$65:$AL$68,16,0)</f>
        <v>4825</v>
      </c>
      <c r="P29" s="18">
        <v>1600</v>
      </c>
      <c r="W29">
        <v>1</v>
      </c>
      <c r="X29" s="17">
        <v>700</v>
      </c>
      <c r="Y29" s="65">
        <f>AS20</f>
        <v>413</v>
      </c>
      <c r="Z29" s="65">
        <f t="shared" ref="Z29:AL29" si="19">AT20</f>
        <v>617</v>
      </c>
      <c r="AA29" s="65">
        <f t="shared" si="19"/>
        <v>578</v>
      </c>
      <c r="AB29" s="65">
        <f t="shared" si="19"/>
        <v>884</v>
      </c>
      <c r="AC29" s="65">
        <f t="shared" si="19"/>
        <v>674</v>
      </c>
      <c r="AD29" s="65">
        <f t="shared" si="19"/>
        <v>993</v>
      </c>
      <c r="AE29" s="65">
        <f t="shared" si="19"/>
        <v>807</v>
      </c>
      <c r="AF29" s="65">
        <f t="shared" si="19"/>
        <v>1226</v>
      </c>
      <c r="AG29" s="65">
        <f t="shared" si="19"/>
        <v>1049</v>
      </c>
      <c r="AH29" s="65">
        <f t="shared" si="19"/>
        <v>1576</v>
      </c>
      <c r="AI29" s="65">
        <f t="shared" si="19"/>
        <v>911</v>
      </c>
      <c r="AJ29" s="65">
        <f t="shared" si="19"/>
        <v>1398</v>
      </c>
      <c r="AK29" s="65">
        <f t="shared" si="19"/>
        <v>1411</v>
      </c>
      <c r="AL29" s="65">
        <f t="shared" si="19"/>
        <v>2171</v>
      </c>
      <c r="AM29" s="18">
        <v>700</v>
      </c>
      <c r="AR29" s="17">
        <v>1600</v>
      </c>
      <c r="AS29" s="65">
        <f t="shared" si="8"/>
        <v>900</v>
      </c>
      <c r="AT29" s="65">
        <f t="shared" si="1"/>
        <v>1366</v>
      </c>
      <c r="AU29" s="65">
        <f t="shared" si="1"/>
        <v>1262</v>
      </c>
      <c r="AV29" s="65">
        <f t="shared" si="1"/>
        <v>1957</v>
      </c>
      <c r="AW29" s="65">
        <f t="shared" si="1"/>
        <v>1481</v>
      </c>
      <c r="AX29" s="65">
        <f t="shared" si="1"/>
        <v>2203</v>
      </c>
      <c r="AY29" s="65">
        <f t="shared" si="1"/>
        <v>1786</v>
      </c>
      <c r="AZ29" s="65">
        <f t="shared" si="1"/>
        <v>2736</v>
      </c>
      <c r="BA29" s="65">
        <f t="shared" si="1"/>
        <v>2333</v>
      </c>
      <c r="BB29" s="65">
        <f t="shared" si="1"/>
        <v>3528</v>
      </c>
      <c r="BC29" s="65">
        <f t="shared" si="1"/>
        <v>1965</v>
      </c>
      <c r="BD29" s="65">
        <f t="shared" si="1"/>
        <v>3061</v>
      </c>
      <c r="BE29" s="65">
        <f t="shared" si="1"/>
        <v>3105</v>
      </c>
      <c r="BF29" s="65">
        <f t="shared" si="1"/>
        <v>4825</v>
      </c>
      <c r="BG29" s="18">
        <v>1600</v>
      </c>
      <c r="BK29" s="17">
        <v>1600</v>
      </c>
      <c r="BL29" s="21">
        <f t="shared" si="2"/>
        <v>900</v>
      </c>
      <c r="BM29" s="57">
        <f t="shared" si="2"/>
        <v>1366</v>
      </c>
      <c r="BN29" s="21">
        <f t="shared" si="3"/>
        <v>1262</v>
      </c>
      <c r="BO29" s="57">
        <f t="shared" si="4"/>
        <v>1957</v>
      </c>
      <c r="BP29" s="19">
        <f t="shared" si="5"/>
        <v>1481</v>
      </c>
      <c r="BQ29" s="61">
        <f t="shared" si="5"/>
        <v>2203</v>
      </c>
      <c r="BR29" s="21">
        <f t="shared" si="6"/>
        <v>1786</v>
      </c>
      <c r="BS29" s="57">
        <f t="shared" si="6"/>
        <v>2736</v>
      </c>
      <c r="BT29" s="19">
        <f t="shared" si="6"/>
        <v>2333</v>
      </c>
      <c r="BU29" s="39">
        <f t="shared" si="6"/>
        <v>3528</v>
      </c>
      <c r="BV29" s="21">
        <f t="shared" si="6"/>
        <v>1965</v>
      </c>
      <c r="BW29" s="61">
        <f t="shared" si="6"/>
        <v>3061</v>
      </c>
      <c r="BX29" s="21">
        <f t="shared" si="6"/>
        <v>3105</v>
      </c>
      <c r="BY29" s="57">
        <f t="shared" si="6"/>
        <v>4825</v>
      </c>
      <c r="BZ29" s="18">
        <v>1600</v>
      </c>
      <c r="CD29" s="17">
        <v>1600</v>
      </c>
      <c r="CE29" s="65">
        <v>900</v>
      </c>
      <c r="CF29" s="65">
        <v>1366</v>
      </c>
      <c r="CG29" s="65">
        <v>1262</v>
      </c>
      <c r="CH29" s="65">
        <v>1957</v>
      </c>
      <c r="CI29" s="65">
        <v>1481</v>
      </c>
      <c r="CJ29" s="65">
        <v>2203</v>
      </c>
      <c r="CK29" s="65">
        <v>1786</v>
      </c>
      <c r="CL29" s="65">
        <v>2736</v>
      </c>
      <c r="CM29" s="65">
        <v>2333</v>
      </c>
      <c r="CN29" s="65">
        <v>3528</v>
      </c>
      <c r="CO29" s="65">
        <v>1965</v>
      </c>
      <c r="CP29" s="65">
        <v>3061</v>
      </c>
      <c r="CQ29" s="65">
        <v>3105</v>
      </c>
      <c r="CR29" s="65">
        <v>4825</v>
      </c>
      <c r="CS29" s="18">
        <v>1600</v>
      </c>
    </row>
    <row r="30" spans="1:97" ht="15.75" thickBot="1" x14ac:dyDescent="0.3">
      <c r="A30" s="17">
        <v>1700</v>
      </c>
      <c r="B30" s="21">
        <f>VLOOKUP($I$12,$W$69:$AL$72,3,0)</f>
        <v>954</v>
      </c>
      <c r="C30" s="61">
        <f>VLOOKUP($I$12,$W$69:$AL$72,4,0)</f>
        <v>1449</v>
      </c>
      <c r="D30" s="21">
        <f>VLOOKUP($I$12,$W$69:$AL$72,5,0)</f>
        <v>1338</v>
      </c>
      <c r="E30" s="57">
        <f>VLOOKUP($I$12,$W$69:$AL$72,6,0)</f>
        <v>2076</v>
      </c>
      <c r="F30" s="19">
        <f>VLOOKUP($I$12,$W$69:$AL$72,7,0)</f>
        <v>1570</v>
      </c>
      <c r="G30" s="61">
        <f>VLOOKUP($I$12,$W$69:$AL$72,8,0)</f>
        <v>2337</v>
      </c>
      <c r="H30" s="21">
        <f>VLOOKUP($I$12,$W$69:$AL$72,9,0)</f>
        <v>1895</v>
      </c>
      <c r="I30" s="57">
        <f>VLOOKUP($I$12,$W$69:$AL$72,10,0)</f>
        <v>2904</v>
      </c>
      <c r="J30" s="19">
        <f>VLOOKUP($I$12,$W$69:$AL$72,11,0)</f>
        <v>2476</v>
      </c>
      <c r="K30" s="61">
        <f>VLOOKUP($I$12,$W$69:$AL$72,12,0)</f>
        <v>3745</v>
      </c>
      <c r="L30" s="21">
        <f>VLOOKUP($I$12,$W$69:$AL$72,13,0)</f>
        <v>2082</v>
      </c>
      <c r="M30" s="57">
        <f>VLOOKUP($I$12,$W$69:$AL$72,14,0)</f>
        <v>3246</v>
      </c>
      <c r="N30" s="19">
        <f>VLOOKUP($I$12,$W$69:$AL$72,15,0)</f>
        <v>3294</v>
      </c>
      <c r="O30" s="57">
        <f>VLOOKUP($I$12,$W$69:$AL$72,16,0)</f>
        <v>5120</v>
      </c>
      <c r="P30" s="18">
        <v>1700</v>
      </c>
      <c r="W30">
        <v>2</v>
      </c>
      <c r="Y30" s="65">
        <f>AS46</f>
        <v>413</v>
      </c>
      <c r="Z30" s="65">
        <f t="shared" ref="Z30:AL30" si="20">AT46</f>
        <v>617</v>
      </c>
      <c r="AA30" s="65">
        <f t="shared" si="20"/>
        <v>578</v>
      </c>
      <c r="AB30" s="65">
        <f t="shared" si="20"/>
        <v>884</v>
      </c>
      <c r="AC30" s="65">
        <f t="shared" si="20"/>
        <v>674</v>
      </c>
      <c r="AD30" s="65">
        <f t="shared" si="20"/>
        <v>993</v>
      </c>
      <c r="AE30" s="65">
        <f t="shared" si="20"/>
        <v>807</v>
      </c>
      <c r="AF30" s="65">
        <f t="shared" si="20"/>
        <v>1226</v>
      </c>
      <c r="AG30" s="65">
        <f t="shared" si="20"/>
        <v>1049</v>
      </c>
      <c r="AH30" s="65">
        <f t="shared" si="20"/>
        <v>1576</v>
      </c>
      <c r="AI30" s="65">
        <f t="shared" si="20"/>
        <v>911</v>
      </c>
      <c r="AJ30" s="65">
        <f t="shared" si="20"/>
        <v>1398</v>
      </c>
      <c r="AK30" s="65">
        <f t="shared" si="20"/>
        <v>1411</v>
      </c>
      <c r="AL30" s="65">
        <f t="shared" si="20"/>
        <v>2171</v>
      </c>
      <c r="AR30" s="17">
        <v>1700</v>
      </c>
      <c r="AS30" s="65">
        <f t="shared" si="8"/>
        <v>954</v>
      </c>
      <c r="AT30" s="65">
        <f t="shared" si="1"/>
        <v>1449</v>
      </c>
      <c r="AU30" s="65">
        <f t="shared" si="1"/>
        <v>1338</v>
      </c>
      <c r="AV30" s="65">
        <f t="shared" si="1"/>
        <v>2076</v>
      </c>
      <c r="AW30" s="65">
        <f t="shared" si="1"/>
        <v>1570</v>
      </c>
      <c r="AX30" s="65">
        <f t="shared" si="1"/>
        <v>2337</v>
      </c>
      <c r="AY30" s="65">
        <f t="shared" si="1"/>
        <v>1895</v>
      </c>
      <c r="AZ30" s="65">
        <f t="shared" si="1"/>
        <v>2904</v>
      </c>
      <c r="BA30" s="65">
        <f t="shared" si="1"/>
        <v>2476</v>
      </c>
      <c r="BB30" s="65">
        <f t="shared" si="1"/>
        <v>3745</v>
      </c>
      <c r="BC30" s="65">
        <f t="shared" si="1"/>
        <v>2082</v>
      </c>
      <c r="BD30" s="65">
        <f t="shared" si="1"/>
        <v>3246</v>
      </c>
      <c r="BE30" s="65">
        <f t="shared" si="1"/>
        <v>3294</v>
      </c>
      <c r="BF30" s="65">
        <f t="shared" si="1"/>
        <v>5120</v>
      </c>
      <c r="BG30" s="18">
        <v>1700</v>
      </c>
      <c r="BK30" s="17">
        <v>1700</v>
      </c>
      <c r="BL30" s="21">
        <f t="shared" si="2"/>
        <v>954</v>
      </c>
      <c r="BM30" s="57">
        <f t="shared" si="2"/>
        <v>1449</v>
      </c>
      <c r="BN30" s="21">
        <f t="shared" si="3"/>
        <v>1338</v>
      </c>
      <c r="BO30" s="57">
        <f t="shared" si="4"/>
        <v>2076</v>
      </c>
      <c r="BP30" s="19">
        <f t="shared" si="5"/>
        <v>1570</v>
      </c>
      <c r="BQ30" s="61">
        <f t="shared" si="5"/>
        <v>2337</v>
      </c>
      <c r="BR30" s="21">
        <f t="shared" si="6"/>
        <v>1895</v>
      </c>
      <c r="BS30" s="57">
        <f t="shared" si="6"/>
        <v>2904</v>
      </c>
      <c r="BT30" s="19">
        <f t="shared" si="6"/>
        <v>2476</v>
      </c>
      <c r="BU30" s="39">
        <f t="shared" si="6"/>
        <v>3745</v>
      </c>
      <c r="BV30" s="21">
        <f t="shared" si="6"/>
        <v>2082</v>
      </c>
      <c r="BW30" s="61">
        <f t="shared" si="6"/>
        <v>3246</v>
      </c>
      <c r="BX30" s="21">
        <f t="shared" si="6"/>
        <v>3294</v>
      </c>
      <c r="BY30" s="57">
        <f t="shared" si="6"/>
        <v>5120</v>
      </c>
      <c r="BZ30" s="18">
        <v>1700</v>
      </c>
      <c r="CD30" s="17">
        <v>1700</v>
      </c>
      <c r="CE30" s="65">
        <v>954</v>
      </c>
      <c r="CF30" s="65">
        <v>1449</v>
      </c>
      <c r="CG30" s="65">
        <v>1338</v>
      </c>
      <c r="CH30" s="65">
        <v>2076</v>
      </c>
      <c r="CI30" s="65">
        <v>1570</v>
      </c>
      <c r="CJ30" s="65">
        <v>2337</v>
      </c>
      <c r="CK30" s="65">
        <v>1895</v>
      </c>
      <c r="CL30" s="65">
        <v>2904</v>
      </c>
      <c r="CM30" s="65">
        <v>2476</v>
      </c>
      <c r="CN30" s="65">
        <v>3745</v>
      </c>
      <c r="CO30" s="65">
        <v>2082</v>
      </c>
      <c r="CP30" s="65">
        <v>3246</v>
      </c>
      <c r="CQ30" s="65">
        <v>3294</v>
      </c>
      <c r="CR30" s="65">
        <v>5120</v>
      </c>
      <c r="CS30" s="18">
        <v>1700</v>
      </c>
    </row>
    <row r="31" spans="1:97" ht="15.75" thickBot="1" x14ac:dyDescent="0.3">
      <c r="A31" s="17">
        <v>1800</v>
      </c>
      <c r="B31" s="21">
        <f>VLOOKUP($I$12,$W$73:$AL$76,3,0)</f>
        <v>1008</v>
      </c>
      <c r="C31" s="61">
        <f>VLOOKUP($I$12,$W$73:$AL$76,4,0)</f>
        <v>1533</v>
      </c>
      <c r="D31" s="21">
        <f>VLOOKUP($I$12,$W$73:$AL$76,5,0)</f>
        <v>1414</v>
      </c>
      <c r="E31" s="57">
        <f>VLOOKUP($I$12,$W$73:$AL$76,6,0)</f>
        <v>2195</v>
      </c>
      <c r="F31" s="19">
        <f>VLOOKUP($I$12,$W$73:$AL$76,7,0)</f>
        <v>1660</v>
      </c>
      <c r="G31" s="61">
        <f>VLOOKUP($I$12,$W$73:$AL$76,8,0)</f>
        <v>2472</v>
      </c>
      <c r="H31" s="21">
        <f>VLOOKUP($I$12,$W$73:$AL$76,9,0)</f>
        <v>2004</v>
      </c>
      <c r="I31" s="57">
        <f>VLOOKUP($I$12,$W$73:$AL$76,10,0)</f>
        <v>3072</v>
      </c>
      <c r="J31" s="19">
        <f>VLOOKUP($I$12,$W$73:$AL$76,11,0)</f>
        <v>2619</v>
      </c>
      <c r="K31" s="61">
        <f>VLOOKUP($I$12,$W$73:$AL$76,12,0)</f>
        <v>3962</v>
      </c>
      <c r="L31" s="21">
        <f>VLOOKUP($I$12,$W$73:$AL$76,13,0)</f>
        <v>2199</v>
      </c>
      <c r="M31" s="57">
        <f>VLOOKUP($I$12,$W$73:$AL$76,14,0)</f>
        <v>3431</v>
      </c>
      <c r="N31" s="19">
        <f>VLOOKUP($I$12,$W$73:$AL$76,15,0)</f>
        <v>3482</v>
      </c>
      <c r="O31" s="57">
        <f>VLOOKUP($I$12,$W$73:$AL$76,16,0)</f>
        <v>5415</v>
      </c>
      <c r="P31" s="18">
        <v>1800</v>
      </c>
      <c r="W31">
        <v>3</v>
      </c>
      <c r="Y31" s="65">
        <f>AS72</f>
        <v>413</v>
      </c>
      <c r="Z31" s="65">
        <f t="shared" ref="Z31:AL31" si="21">AT72</f>
        <v>617</v>
      </c>
      <c r="AA31" s="65">
        <f t="shared" si="21"/>
        <v>0</v>
      </c>
      <c r="AB31" s="65">
        <f t="shared" si="21"/>
        <v>0</v>
      </c>
      <c r="AC31" s="65">
        <f t="shared" si="21"/>
        <v>680.74</v>
      </c>
      <c r="AD31" s="65">
        <f t="shared" si="21"/>
        <v>1002.9300000000001</v>
      </c>
      <c r="AE31" s="65">
        <f t="shared" si="21"/>
        <v>0</v>
      </c>
      <c r="AF31" s="65">
        <f t="shared" si="21"/>
        <v>0</v>
      </c>
      <c r="AG31" s="65">
        <f t="shared" si="21"/>
        <v>0</v>
      </c>
      <c r="AH31" s="65">
        <f t="shared" si="21"/>
        <v>0</v>
      </c>
      <c r="AI31" s="65">
        <f t="shared" si="21"/>
        <v>938.33</v>
      </c>
      <c r="AJ31" s="65">
        <f t="shared" si="21"/>
        <v>1439.94</v>
      </c>
      <c r="AK31" s="65">
        <f t="shared" si="21"/>
        <v>0</v>
      </c>
      <c r="AL31" s="65">
        <f t="shared" si="21"/>
        <v>0</v>
      </c>
      <c r="AR31" s="17">
        <v>1800</v>
      </c>
      <c r="AS31" s="65">
        <f t="shared" si="8"/>
        <v>1008</v>
      </c>
      <c r="AT31" s="65">
        <f t="shared" si="1"/>
        <v>1533</v>
      </c>
      <c r="AU31" s="65">
        <f t="shared" si="1"/>
        <v>1414</v>
      </c>
      <c r="AV31" s="65">
        <f t="shared" si="1"/>
        <v>2195</v>
      </c>
      <c r="AW31" s="65">
        <f t="shared" si="1"/>
        <v>1660</v>
      </c>
      <c r="AX31" s="65">
        <f t="shared" si="1"/>
        <v>2472</v>
      </c>
      <c r="AY31" s="65">
        <f t="shared" si="1"/>
        <v>2004</v>
      </c>
      <c r="AZ31" s="65">
        <f t="shared" si="1"/>
        <v>3072</v>
      </c>
      <c r="BA31" s="65">
        <f t="shared" si="1"/>
        <v>2619</v>
      </c>
      <c r="BB31" s="65">
        <f t="shared" si="1"/>
        <v>3962</v>
      </c>
      <c r="BC31" s="65">
        <f t="shared" si="1"/>
        <v>2199</v>
      </c>
      <c r="BD31" s="65">
        <f t="shared" si="1"/>
        <v>3431</v>
      </c>
      <c r="BE31" s="65">
        <f t="shared" si="1"/>
        <v>3482</v>
      </c>
      <c r="BF31" s="65">
        <f t="shared" si="1"/>
        <v>5415</v>
      </c>
      <c r="BG31" s="18">
        <v>1800</v>
      </c>
      <c r="BK31" s="17">
        <v>1800</v>
      </c>
      <c r="BL31" s="21">
        <f t="shared" si="2"/>
        <v>1008</v>
      </c>
      <c r="BM31" s="57">
        <f t="shared" si="2"/>
        <v>1533</v>
      </c>
      <c r="BN31" s="21">
        <f t="shared" si="3"/>
        <v>1414</v>
      </c>
      <c r="BO31" s="57">
        <f t="shared" si="4"/>
        <v>2195</v>
      </c>
      <c r="BP31" s="19">
        <f t="shared" si="5"/>
        <v>1660</v>
      </c>
      <c r="BQ31" s="61">
        <f t="shared" si="5"/>
        <v>2472</v>
      </c>
      <c r="BR31" s="21">
        <f t="shared" si="6"/>
        <v>2004</v>
      </c>
      <c r="BS31" s="57">
        <f t="shared" si="6"/>
        <v>3072</v>
      </c>
      <c r="BT31" s="19">
        <f t="shared" si="6"/>
        <v>2619</v>
      </c>
      <c r="BU31" s="39">
        <f t="shared" si="6"/>
        <v>3962</v>
      </c>
      <c r="BV31" s="21">
        <f t="shared" si="6"/>
        <v>2199</v>
      </c>
      <c r="BW31" s="61">
        <f t="shared" si="6"/>
        <v>3431</v>
      </c>
      <c r="BX31" s="21">
        <f t="shared" si="6"/>
        <v>3482</v>
      </c>
      <c r="BY31" s="57">
        <f t="shared" si="6"/>
        <v>5415</v>
      </c>
      <c r="BZ31" s="18">
        <v>1800</v>
      </c>
      <c r="CD31" s="17">
        <v>1800</v>
      </c>
      <c r="CE31" s="65">
        <v>1008</v>
      </c>
      <c r="CF31" s="65">
        <v>1533</v>
      </c>
      <c r="CG31" s="65">
        <v>1414</v>
      </c>
      <c r="CH31" s="65">
        <v>2195</v>
      </c>
      <c r="CI31" s="65">
        <v>1660</v>
      </c>
      <c r="CJ31" s="65">
        <v>2472</v>
      </c>
      <c r="CK31" s="65">
        <v>2004</v>
      </c>
      <c r="CL31" s="65">
        <v>3072</v>
      </c>
      <c r="CM31" s="65">
        <v>2619</v>
      </c>
      <c r="CN31" s="65">
        <v>3962</v>
      </c>
      <c r="CO31" s="65">
        <v>2199</v>
      </c>
      <c r="CP31" s="65">
        <v>3431</v>
      </c>
      <c r="CQ31" s="65">
        <v>3482</v>
      </c>
      <c r="CR31" s="65">
        <v>5415</v>
      </c>
      <c r="CS31" s="18">
        <v>1800</v>
      </c>
    </row>
    <row r="32" spans="1:97" ht="15.75" thickBot="1" x14ac:dyDescent="0.3">
      <c r="A32" s="17">
        <v>1900</v>
      </c>
      <c r="B32" s="21">
        <f>VLOOKUP($I$12,$W$77:$AL$80,3,0)</f>
        <v>1062</v>
      </c>
      <c r="C32" s="61">
        <f>VLOOKUP($I$12,$W$77:$AL$80,4,0)</f>
        <v>1616</v>
      </c>
      <c r="D32" s="21">
        <f>VLOOKUP($I$12,$W$77:$AL$80,5,0)</f>
        <v>1490</v>
      </c>
      <c r="E32" s="57">
        <f>VLOOKUP($I$12,$W$77:$AL$80,6,0)</f>
        <v>2315</v>
      </c>
      <c r="F32" s="19">
        <f>VLOOKUP($I$12,$W$77:$AL$80,7,0)</f>
        <v>1750</v>
      </c>
      <c r="G32" s="61">
        <f>VLOOKUP($I$12,$W$77:$AL$80,8,0)</f>
        <v>2606</v>
      </c>
      <c r="H32" s="21">
        <f>VLOOKUP($I$12,$W$77:$AL$80,9,0)</f>
        <v>2113</v>
      </c>
      <c r="I32" s="57">
        <f>VLOOKUP($I$12,$W$77:$AL$80,10,0)</f>
        <v>3240</v>
      </c>
      <c r="J32" s="19">
        <f>VLOOKUP($I$12,$W$77:$AL$80,11,0)</f>
        <v>2762</v>
      </c>
      <c r="K32" s="61">
        <f>VLOOKUP($I$12,$W$77:$AL$80,12,0)</f>
        <v>4179</v>
      </c>
      <c r="L32" s="21">
        <f>VLOOKUP($I$12,$W$77:$AL$80,13,0)</f>
        <v>2316</v>
      </c>
      <c r="M32" s="57">
        <f>VLOOKUP($I$12,$W$77:$AL$80,14,0)</f>
        <v>3616</v>
      </c>
      <c r="N32" s="19">
        <f>VLOOKUP($I$12,$W$77:$AL$80,15,0)</f>
        <v>3670</v>
      </c>
      <c r="O32" s="57">
        <f>VLOOKUP($I$12,$W$77:$AL$80,16,0)</f>
        <v>5709</v>
      </c>
      <c r="P32" s="18">
        <v>1900</v>
      </c>
      <c r="W32">
        <v>4</v>
      </c>
      <c r="Y32" s="65">
        <f>AS98</f>
        <v>413</v>
      </c>
      <c r="Z32" s="65">
        <f t="shared" ref="Z32:AL32" si="22">AT98</f>
        <v>617</v>
      </c>
      <c r="AA32" s="65">
        <f t="shared" si="22"/>
        <v>0</v>
      </c>
      <c r="AB32" s="65">
        <f t="shared" si="22"/>
        <v>0</v>
      </c>
      <c r="AC32" s="65">
        <f t="shared" si="22"/>
        <v>680.74</v>
      </c>
      <c r="AD32" s="65">
        <f t="shared" si="22"/>
        <v>1002.9300000000001</v>
      </c>
      <c r="AE32" s="65">
        <f t="shared" si="22"/>
        <v>0</v>
      </c>
      <c r="AF32" s="65">
        <f t="shared" si="22"/>
        <v>0</v>
      </c>
      <c r="AG32" s="65">
        <f t="shared" si="22"/>
        <v>0</v>
      </c>
      <c r="AH32" s="65">
        <f t="shared" si="22"/>
        <v>0</v>
      </c>
      <c r="AI32" s="65">
        <f t="shared" si="22"/>
        <v>938.33</v>
      </c>
      <c r="AJ32" s="65">
        <f t="shared" si="22"/>
        <v>1439.94</v>
      </c>
      <c r="AK32" s="65">
        <f t="shared" si="22"/>
        <v>0</v>
      </c>
      <c r="AL32" s="65">
        <f t="shared" si="22"/>
        <v>0</v>
      </c>
      <c r="AR32" s="17">
        <v>1900</v>
      </c>
      <c r="AS32" s="65">
        <f t="shared" si="8"/>
        <v>1062</v>
      </c>
      <c r="AT32" s="65">
        <f t="shared" si="1"/>
        <v>1616</v>
      </c>
      <c r="AU32" s="65">
        <f t="shared" si="1"/>
        <v>1490</v>
      </c>
      <c r="AV32" s="65">
        <f t="shared" si="1"/>
        <v>2315</v>
      </c>
      <c r="AW32" s="65">
        <f t="shared" si="1"/>
        <v>1750</v>
      </c>
      <c r="AX32" s="65">
        <f t="shared" si="1"/>
        <v>2606</v>
      </c>
      <c r="AY32" s="65">
        <f t="shared" si="1"/>
        <v>2113</v>
      </c>
      <c r="AZ32" s="65">
        <f t="shared" si="1"/>
        <v>3240</v>
      </c>
      <c r="BA32" s="65">
        <f t="shared" si="1"/>
        <v>2762</v>
      </c>
      <c r="BB32" s="65">
        <f t="shared" si="1"/>
        <v>4179</v>
      </c>
      <c r="BC32" s="65">
        <f t="shared" si="1"/>
        <v>2316</v>
      </c>
      <c r="BD32" s="65">
        <f t="shared" si="1"/>
        <v>3616</v>
      </c>
      <c r="BE32" s="65">
        <f t="shared" si="1"/>
        <v>3670</v>
      </c>
      <c r="BF32" s="65">
        <f t="shared" si="1"/>
        <v>5709</v>
      </c>
      <c r="BG32" s="18">
        <v>1900</v>
      </c>
      <c r="BK32" s="17">
        <v>1900</v>
      </c>
      <c r="BL32" s="21">
        <f t="shared" si="2"/>
        <v>1062</v>
      </c>
      <c r="BM32" s="57">
        <f t="shared" si="2"/>
        <v>1616</v>
      </c>
      <c r="BN32" s="21">
        <f t="shared" si="3"/>
        <v>1490</v>
      </c>
      <c r="BO32" s="57">
        <f t="shared" si="4"/>
        <v>2315</v>
      </c>
      <c r="BP32" s="19">
        <f t="shared" si="5"/>
        <v>1750</v>
      </c>
      <c r="BQ32" s="61">
        <f t="shared" si="5"/>
        <v>2606</v>
      </c>
      <c r="BR32" s="21">
        <f t="shared" si="6"/>
        <v>2113</v>
      </c>
      <c r="BS32" s="57">
        <f t="shared" si="6"/>
        <v>3240</v>
      </c>
      <c r="BT32" s="19">
        <f t="shared" si="6"/>
        <v>2762</v>
      </c>
      <c r="BU32" s="39">
        <f t="shared" si="6"/>
        <v>4179</v>
      </c>
      <c r="BV32" s="21">
        <f t="shared" si="6"/>
        <v>2316</v>
      </c>
      <c r="BW32" s="61">
        <f t="shared" si="6"/>
        <v>3616</v>
      </c>
      <c r="BX32" s="21">
        <f t="shared" si="6"/>
        <v>3670</v>
      </c>
      <c r="BY32" s="57">
        <f t="shared" si="6"/>
        <v>5709</v>
      </c>
      <c r="BZ32" s="18">
        <v>1900</v>
      </c>
      <c r="CD32" s="17">
        <v>1900</v>
      </c>
      <c r="CE32" s="65">
        <v>1062</v>
      </c>
      <c r="CF32" s="65">
        <v>1616</v>
      </c>
      <c r="CG32" s="65">
        <v>1490</v>
      </c>
      <c r="CH32" s="65">
        <v>2315</v>
      </c>
      <c r="CI32" s="65">
        <v>1750</v>
      </c>
      <c r="CJ32" s="65">
        <v>2606</v>
      </c>
      <c r="CK32" s="65">
        <v>2113</v>
      </c>
      <c r="CL32" s="65">
        <v>3240</v>
      </c>
      <c r="CM32" s="65">
        <v>2762</v>
      </c>
      <c r="CN32" s="65">
        <v>4179</v>
      </c>
      <c r="CO32" s="65">
        <v>2316</v>
      </c>
      <c r="CP32" s="65">
        <v>3616</v>
      </c>
      <c r="CQ32" s="65">
        <v>3670</v>
      </c>
      <c r="CR32" s="65">
        <v>5709</v>
      </c>
      <c r="CS32" s="18">
        <v>1900</v>
      </c>
    </row>
    <row r="33" spans="1:97" ht="15.75" thickBot="1" x14ac:dyDescent="0.3">
      <c r="A33" s="17">
        <v>2000</v>
      </c>
      <c r="B33" s="21">
        <f>VLOOKUP($I$12,$W$81:$AL$84,3,0)</f>
        <v>1116</v>
      </c>
      <c r="C33" s="61">
        <f>VLOOKUP($I$12,$W$81:$AL$84,4,0)</f>
        <v>1699</v>
      </c>
      <c r="D33" s="21">
        <f>VLOOKUP($I$12,$W$81:$AL$84,5,0)</f>
        <v>1566</v>
      </c>
      <c r="E33" s="57">
        <f>VLOOKUP($I$12,$W$81:$AL$84,6,0)</f>
        <v>2434</v>
      </c>
      <c r="F33" s="19">
        <f>VLOOKUP($I$12,$W$81:$AL$84,7,0)</f>
        <v>1839</v>
      </c>
      <c r="G33" s="61">
        <f>VLOOKUP($I$12,$W$81:$AL$84,8,0)</f>
        <v>2740</v>
      </c>
      <c r="H33" s="21">
        <f>VLOOKUP($I$12,$W$81:$AL$84,9,0)</f>
        <v>2222</v>
      </c>
      <c r="I33" s="57">
        <f>VLOOKUP($I$12,$W$81:$AL$84,10,0)</f>
        <v>3408</v>
      </c>
      <c r="J33" s="19">
        <f>VLOOKUP($I$12,$W$81:$AL$84,11,0)</f>
        <v>2904</v>
      </c>
      <c r="K33" s="61">
        <f>VLOOKUP($I$12,$W$81:$AL$84,12,0)</f>
        <v>4396</v>
      </c>
      <c r="L33" s="21">
        <f>VLOOKUP($I$12,$W$81:$AL$84,13,0)</f>
        <v>2433</v>
      </c>
      <c r="M33" s="57">
        <f>VLOOKUP($I$12,$W$81:$AL$84,14,0)</f>
        <v>3800</v>
      </c>
      <c r="N33" s="19">
        <f>VLOOKUP($I$12,$W$81:$AL$84,15,0)</f>
        <v>3858</v>
      </c>
      <c r="O33" s="57">
        <f>VLOOKUP($I$12,$W$81:$AL$84,16,0)</f>
        <v>6004</v>
      </c>
      <c r="P33" s="18">
        <v>2000</v>
      </c>
      <c r="W33">
        <v>1</v>
      </c>
      <c r="X33" s="17">
        <v>800</v>
      </c>
      <c r="Y33" s="65">
        <f>AS21</f>
        <v>467</v>
      </c>
      <c r="Z33" s="65">
        <f t="shared" ref="Z33:AL33" si="23">AT21</f>
        <v>700</v>
      </c>
      <c r="AA33" s="65">
        <f t="shared" si="23"/>
        <v>654</v>
      </c>
      <c r="AB33" s="65">
        <f t="shared" si="23"/>
        <v>1003</v>
      </c>
      <c r="AC33" s="65">
        <f t="shared" si="23"/>
        <v>764</v>
      </c>
      <c r="AD33" s="65">
        <f t="shared" si="23"/>
        <v>1127</v>
      </c>
      <c r="AE33" s="65">
        <f t="shared" si="23"/>
        <v>916</v>
      </c>
      <c r="AF33" s="65">
        <f t="shared" si="23"/>
        <v>1393</v>
      </c>
      <c r="AG33" s="65">
        <f t="shared" si="23"/>
        <v>1191</v>
      </c>
      <c r="AH33" s="65">
        <f t="shared" si="23"/>
        <v>1793</v>
      </c>
      <c r="AI33" s="65">
        <f t="shared" si="23"/>
        <v>1028</v>
      </c>
      <c r="AJ33" s="65">
        <f t="shared" si="23"/>
        <v>1583</v>
      </c>
      <c r="AK33" s="65">
        <f t="shared" si="23"/>
        <v>1600</v>
      </c>
      <c r="AL33" s="65">
        <f t="shared" si="23"/>
        <v>2466</v>
      </c>
      <c r="AM33" s="18">
        <v>800</v>
      </c>
      <c r="AR33" s="17">
        <v>2000</v>
      </c>
      <c r="AS33" s="65">
        <f t="shared" si="8"/>
        <v>1116</v>
      </c>
      <c r="AT33" s="65">
        <f t="shared" si="8"/>
        <v>1699</v>
      </c>
      <c r="AU33" s="65">
        <f t="shared" si="8"/>
        <v>1566</v>
      </c>
      <c r="AV33" s="65">
        <f t="shared" si="8"/>
        <v>2434</v>
      </c>
      <c r="AW33" s="65">
        <f t="shared" si="8"/>
        <v>1839</v>
      </c>
      <c r="AX33" s="65">
        <f t="shared" si="8"/>
        <v>2740</v>
      </c>
      <c r="AY33" s="65">
        <f t="shared" si="8"/>
        <v>2222</v>
      </c>
      <c r="AZ33" s="65">
        <f t="shared" si="8"/>
        <v>3408</v>
      </c>
      <c r="BA33" s="65">
        <f t="shared" si="8"/>
        <v>2904</v>
      </c>
      <c r="BB33" s="65">
        <f t="shared" si="8"/>
        <v>4396</v>
      </c>
      <c r="BC33" s="65">
        <f t="shared" si="8"/>
        <v>2433</v>
      </c>
      <c r="BD33" s="65">
        <f t="shared" si="8"/>
        <v>3800</v>
      </c>
      <c r="BE33" s="65">
        <f t="shared" si="8"/>
        <v>3858</v>
      </c>
      <c r="BF33" s="65">
        <f t="shared" si="8"/>
        <v>6004</v>
      </c>
      <c r="BG33" s="18">
        <v>2000</v>
      </c>
      <c r="BK33" s="17">
        <v>2000</v>
      </c>
      <c r="BL33" s="21">
        <f t="shared" si="2"/>
        <v>1116</v>
      </c>
      <c r="BM33" s="57">
        <f t="shared" si="2"/>
        <v>1699</v>
      </c>
      <c r="BN33" s="21">
        <f t="shared" si="3"/>
        <v>1566</v>
      </c>
      <c r="BO33" s="57">
        <f t="shared" si="4"/>
        <v>2434</v>
      </c>
      <c r="BP33" s="19">
        <f t="shared" si="5"/>
        <v>1839</v>
      </c>
      <c r="BQ33" s="61">
        <f t="shared" si="5"/>
        <v>2740</v>
      </c>
      <c r="BR33" s="21">
        <f t="shared" si="6"/>
        <v>2222</v>
      </c>
      <c r="BS33" s="57">
        <f t="shared" si="6"/>
        <v>3408</v>
      </c>
      <c r="BT33" s="19">
        <f t="shared" si="6"/>
        <v>2904</v>
      </c>
      <c r="BU33" s="39">
        <f t="shared" si="6"/>
        <v>4396</v>
      </c>
      <c r="BV33" s="21">
        <f t="shared" si="6"/>
        <v>2433</v>
      </c>
      <c r="BW33" s="61">
        <f t="shared" si="6"/>
        <v>3800</v>
      </c>
      <c r="BX33" s="21">
        <f t="shared" si="6"/>
        <v>3858</v>
      </c>
      <c r="BY33" s="57">
        <f t="shared" si="6"/>
        <v>6004</v>
      </c>
      <c r="BZ33" s="18">
        <v>2000</v>
      </c>
      <c r="CD33" s="17">
        <v>2000</v>
      </c>
      <c r="CE33" s="65">
        <v>1116</v>
      </c>
      <c r="CF33" s="65">
        <v>1699</v>
      </c>
      <c r="CG33" s="65">
        <v>1566</v>
      </c>
      <c r="CH33" s="65">
        <v>2434</v>
      </c>
      <c r="CI33" s="65">
        <v>1839</v>
      </c>
      <c r="CJ33" s="65">
        <v>2740</v>
      </c>
      <c r="CK33" s="65">
        <v>2222</v>
      </c>
      <c r="CL33" s="65">
        <v>3408</v>
      </c>
      <c r="CM33" s="65">
        <v>2904</v>
      </c>
      <c r="CN33" s="65">
        <v>4396</v>
      </c>
      <c r="CO33" s="65">
        <v>2433</v>
      </c>
      <c r="CP33" s="65">
        <v>3800</v>
      </c>
      <c r="CQ33" s="65">
        <v>3858</v>
      </c>
      <c r="CR33" s="65">
        <v>6004</v>
      </c>
      <c r="CS33" s="18">
        <v>2000</v>
      </c>
    </row>
    <row r="34" spans="1:97" ht="15.75" thickBot="1" x14ac:dyDescent="0.3">
      <c r="A34" s="17">
        <v>2200</v>
      </c>
      <c r="B34" s="21">
        <f>VLOOKUP($I$12,$W$85:$AL$88,3,0)</f>
        <v>1224</v>
      </c>
      <c r="C34" s="61">
        <f>VLOOKUP($I$12,$W$85:$AL$88,4,0)</f>
        <v>1866</v>
      </c>
      <c r="D34" s="21">
        <f>VLOOKUP($I$12,$W$85:$AL$88,5,0)</f>
        <v>1718</v>
      </c>
      <c r="E34" s="57">
        <f>VLOOKUP($I$12,$W$85:$AL$88,6,0)</f>
        <v>2672</v>
      </c>
      <c r="F34" s="19">
        <f>VLOOKUP($I$12,$W$85:$AL$88,7,0)</f>
        <v>2019</v>
      </c>
      <c r="G34" s="61">
        <f>VLOOKUP($I$12,$W$85:$AL$88,8,0)</f>
        <v>3009</v>
      </c>
      <c r="H34" s="21">
        <f>VLOOKUP($I$12,$W$85:$AL$88,9,0)</f>
        <v>2439</v>
      </c>
      <c r="I34" s="57">
        <f>VLOOKUP($I$12,$W$85:$AL$88,10,0)</f>
        <v>3744</v>
      </c>
      <c r="J34" s="19">
        <f>VLOOKUP($I$12,$W$85:$AL$88,11,0)</f>
        <v>3190</v>
      </c>
      <c r="K34" s="61">
        <f>VLOOKUP($I$12,$W$85:$AL$88,12,0)</f>
        <v>4830</v>
      </c>
      <c r="L34" s="21">
        <f>VLOOKUP($I$12,$W$85:$AL$88,13,0)</f>
        <v>2668</v>
      </c>
      <c r="M34" s="57">
        <f>VLOOKUP($I$12,$W$85:$AL$88,14,0)</f>
        <v>4170</v>
      </c>
      <c r="N34" s="19">
        <f>VLOOKUP($I$12,$W$85:$AL$88,15,0)</f>
        <v>4235</v>
      </c>
      <c r="O34" s="57">
        <f>VLOOKUP($I$12,$W$85:$AL$88,16,0)</f>
        <v>6594</v>
      </c>
      <c r="P34" s="18">
        <v>2200</v>
      </c>
      <c r="W34">
        <v>2</v>
      </c>
      <c r="Y34" s="65">
        <f>AS47</f>
        <v>467</v>
      </c>
      <c r="Z34" s="65">
        <f t="shared" ref="Z34:AL34" si="24">AT47</f>
        <v>700</v>
      </c>
      <c r="AA34" s="65">
        <f t="shared" si="24"/>
        <v>654</v>
      </c>
      <c r="AB34" s="65">
        <f t="shared" si="24"/>
        <v>1003</v>
      </c>
      <c r="AC34" s="65">
        <f t="shared" si="24"/>
        <v>764</v>
      </c>
      <c r="AD34" s="65">
        <f t="shared" si="24"/>
        <v>1127</v>
      </c>
      <c r="AE34" s="65">
        <f t="shared" si="24"/>
        <v>916</v>
      </c>
      <c r="AF34" s="65">
        <f t="shared" si="24"/>
        <v>1393</v>
      </c>
      <c r="AG34" s="65">
        <f t="shared" si="24"/>
        <v>1191</v>
      </c>
      <c r="AH34" s="65">
        <f t="shared" si="24"/>
        <v>1793</v>
      </c>
      <c r="AI34" s="65">
        <f t="shared" si="24"/>
        <v>1028</v>
      </c>
      <c r="AJ34" s="65">
        <f t="shared" si="24"/>
        <v>1583</v>
      </c>
      <c r="AK34" s="65">
        <f t="shared" si="24"/>
        <v>1600</v>
      </c>
      <c r="AL34" s="65">
        <f t="shared" si="24"/>
        <v>2466</v>
      </c>
      <c r="AR34" s="17">
        <v>2200</v>
      </c>
      <c r="AS34" s="65">
        <f t="shared" si="8"/>
        <v>1224</v>
      </c>
      <c r="AT34" s="65">
        <f t="shared" si="8"/>
        <v>1866</v>
      </c>
      <c r="AU34" s="65">
        <f t="shared" si="8"/>
        <v>1718</v>
      </c>
      <c r="AV34" s="65">
        <f t="shared" si="8"/>
        <v>2672</v>
      </c>
      <c r="AW34" s="65">
        <f t="shared" si="8"/>
        <v>2019</v>
      </c>
      <c r="AX34" s="65">
        <f t="shared" si="8"/>
        <v>3009</v>
      </c>
      <c r="AY34" s="65">
        <f t="shared" si="8"/>
        <v>2439</v>
      </c>
      <c r="AZ34" s="65">
        <f t="shared" si="8"/>
        <v>3744</v>
      </c>
      <c r="BA34" s="65">
        <f t="shared" si="8"/>
        <v>3190</v>
      </c>
      <c r="BB34" s="65">
        <f t="shared" si="8"/>
        <v>4830</v>
      </c>
      <c r="BC34" s="65">
        <f t="shared" si="8"/>
        <v>2668</v>
      </c>
      <c r="BD34" s="65">
        <f t="shared" si="8"/>
        <v>4170</v>
      </c>
      <c r="BE34" s="65">
        <f t="shared" si="8"/>
        <v>4235</v>
      </c>
      <c r="BF34" s="65">
        <f t="shared" si="8"/>
        <v>6594</v>
      </c>
      <c r="BG34" s="18">
        <v>2200</v>
      </c>
      <c r="BK34" s="17">
        <v>2200</v>
      </c>
      <c r="BL34" s="21">
        <f t="shared" si="2"/>
        <v>1224</v>
      </c>
      <c r="BM34" s="57">
        <f t="shared" si="2"/>
        <v>1866</v>
      </c>
      <c r="BN34" s="21">
        <f t="shared" si="3"/>
        <v>1718</v>
      </c>
      <c r="BO34" s="57">
        <f t="shared" si="4"/>
        <v>2672</v>
      </c>
      <c r="BP34" s="19">
        <f t="shared" si="5"/>
        <v>2019</v>
      </c>
      <c r="BQ34" s="61">
        <f t="shared" si="5"/>
        <v>3009</v>
      </c>
      <c r="BR34" s="21">
        <f t="shared" si="6"/>
        <v>2439</v>
      </c>
      <c r="BS34" s="57">
        <f t="shared" si="6"/>
        <v>3744</v>
      </c>
      <c r="BT34" s="19">
        <f t="shared" si="6"/>
        <v>3190</v>
      </c>
      <c r="BU34" s="39">
        <f t="shared" si="6"/>
        <v>4830</v>
      </c>
      <c r="BV34" s="21">
        <f t="shared" si="6"/>
        <v>2668</v>
      </c>
      <c r="BW34" s="61">
        <f t="shared" si="6"/>
        <v>4170</v>
      </c>
      <c r="BX34" s="21">
        <f t="shared" si="6"/>
        <v>4235</v>
      </c>
      <c r="BY34" s="57">
        <f t="shared" si="6"/>
        <v>6594</v>
      </c>
      <c r="BZ34" s="18">
        <v>2200</v>
      </c>
      <c r="CD34" s="17">
        <v>2200</v>
      </c>
      <c r="CE34" s="65">
        <v>1224</v>
      </c>
      <c r="CF34" s="65">
        <v>1866</v>
      </c>
      <c r="CG34" s="65">
        <v>1718</v>
      </c>
      <c r="CH34" s="65">
        <v>2672</v>
      </c>
      <c r="CI34" s="65">
        <v>2019</v>
      </c>
      <c r="CJ34" s="65">
        <v>3009</v>
      </c>
      <c r="CK34" s="65">
        <v>2439</v>
      </c>
      <c r="CL34" s="65">
        <v>3744</v>
      </c>
      <c r="CM34" s="65">
        <v>3190</v>
      </c>
      <c r="CN34" s="65">
        <v>4830</v>
      </c>
      <c r="CO34" s="65">
        <v>2668</v>
      </c>
      <c r="CP34" s="65">
        <v>4170</v>
      </c>
      <c r="CQ34" s="65">
        <v>4235</v>
      </c>
      <c r="CR34" s="65">
        <v>6594</v>
      </c>
      <c r="CS34" s="18">
        <v>2200</v>
      </c>
    </row>
    <row r="35" spans="1:97" ht="15.75" thickBot="1" x14ac:dyDescent="0.3">
      <c r="A35" s="17">
        <v>2400</v>
      </c>
      <c r="B35" s="21">
        <f>VLOOKUP($I$12,$W$89:$AL$92,3,0)</f>
        <v>1333</v>
      </c>
      <c r="C35" s="61">
        <f>VLOOKUP($I$12,$W$89:$AL$92,4,0)</f>
        <v>2032</v>
      </c>
      <c r="D35" s="21">
        <f>VLOOKUP($I$12,$W$89:$AL$92,5,0)</f>
        <v>1870</v>
      </c>
      <c r="E35" s="57">
        <f>VLOOKUP($I$12,$W$89:$AL$92,6,0)</f>
        <v>2911</v>
      </c>
      <c r="F35" s="19">
        <f>VLOOKUP($I$12,$W$89:$AL$92,7,0)</f>
        <v>2198</v>
      </c>
      <c r="G35" s="61">
        <f>VLOOKUP($I$12,$W$89:$AL$92,8,0)</f>
        <v>3278</v>
      </c>
      <c r="H35" s="21">
        <f>VLOOKUP($I$12,$W$89:$AL$92,9,0)</f>
        <v>2657</v>
      </c>
      <c r="I35" s="57">
        <f>VLOOKUP($I$12,$W$89:$AL$92,10,0)</f>
        <v>4079</v>
      </c>
      <c r="J35" s="19">
        <f>VLOOKUP($I$12,$W$89:$AL$92,11,0)</f>
        <v>3475</v>
      </c>
      <c r="K35" s="61">
        <f>VLOOKUP($I$12,$W$89:$AL$92,12,0)</f>
        <v>5263</v>
      </c>
      <c r="L35" s="21">
        <f>VLOOKUP($I$12,$W$89:$AL$92,13,0)</f>
        <v>2902</v>
      </c>
      <c r="M35" s="57">
        <f>VLOOKUP($I$12,$W$89:$AL$92,14,0)</f>
        <v>4540</v>
      </c>
      <c r="N35" s="19">
        <f>VLOOKUP($I$12,$W$89:$AL$92,15,0)</f>
        <v>4611</v>
      </c>
      <c r="O35" s="57">
        <f>VLOOKUP($I$12,$W$89:$AL$92,16,0)</f>
        <v>7184</v>
      </c>
      <c r="P35" s="18">
        <v>2400</v>
      </c>
      <c r="W35">
        <v>3</v>
      </c>
      <c r="Y35" s="65">
        <f>AS73</f>
        <v>467</v>
      </c>
      <c r="Z35" s="65">
        <f t="shared" ref="Z35:AL35" si="25">AT73</f>
        <v>700</v>
      </c>
      <c r="AA35" s="65">
        <f t="shared" si="25"/>
        <v>0</v>
      </c>
      <c r="AB35" s="65">
        <f t="shared" si="25"/>
        <v>0</v>
      </c>
      <c r="AC35" s="65">
        <f t="shared" si="25"/>
        <v>771.64</v>
      </c>
      <c r="AD35" s="65">
        <f t="shared" si="25"/>
        <v>1138.27</v>
      </c>
      <c r="AE35" s="65">
        <f t="shared" si="25"/>
        <v>0</v>
      </c>
      <c r="AF35" s="65">
        <f t="shared" si="25"/>
        <v>0</v>
      </c>
      <c r="AG35" s="65">
        <f t="shared" si="25"/>
        <v>0</v>
      </c>
      <c r="AH35" s="65">
        <f t="shared" si="25"/>
        <v>0</v>
      </c>
      <c r="AI35" s="65">
        <f t="shared" si="25"/>
        <v>1058.8399999999999</v>
      </c>
      <c r="AJ35" s="65">
        <f t="shared" si="25"/>
        <v>1630.49</v>
      </c>
      <c r="AK35" s="65">
        <f t="shared" si="25"/>
        <v>0</v>
      </c>
      <c r="AL35" s="65">
        <f t="shared" si="25"/>
        <v>0</v>
      </c>
      <c r="AR35" s="17">
        <v>2400</v>
      </c>
      <c r="AS35" s="65">
        <f t="shared" si="8"/>
        <v>1333</v>
      </c>
      <c r="AT35" s="65">
        <f t="shared" si="8"/>
        <v>2032</v>
      </c>
      <c r="AU35" s="65">
        <f t="shared" si="8"/>
        <v>1870</v>
      </c>
      <c r="AV35" s="65">
        <f t="shared" si="8"/>
        <v>2911</v>
      </c>
      <c r="AW35" s="65">
        <f t="shared" si="8"/>
        <v>2198</v>
      </c>
      <c r="AX35" s="65">
        <f t="shared" si="8"/>
        <v>3278</v>
      </c>
      <c r="AY35" s="65">
        <f t="shared" si="8"/>
        <v>2657</v>
      </c>
      <c r="AZ35" s="65">
        <f t="shared" si="8"/>
        <v>4079</v>
      </c>
      <c r="BA35" s="65">
        <f t="shared" si="8"/>
        <v>3475</v>
      </c>
      <c r="BB35" s="65">
        <f t="shared" si="8"/>
        <v>5263</v>
      </c>
      <c r="BC35" s="65">
        <f t="shared" si="8"/>
        <v>2902</v>
      </c>
      <c r="BD35" s="65">
        <f t="shared" si="8"/>
        <v>4540</v>
      </c>
      <c r="BE35" s="65">
        <f t="shared" si="8"/>
        <v>4611</v>
      </c>
      <c r="BF35" s="65">
        <f t="shared" si="8"/>
        <v>7184</v>
      </c>
      <c r="BG35" s="18">
        <v>2400</v>
      </c>
      <c r="BK35" s="17">
        <v>2400</v>
      </c>
      <c r="BL35" s="21">
        <f t="shared" si="2"/>
        <v>1333</v>
      </c>
      <c r="BM35" s="57">
        <f t="shared" si="2"/>
        <v>2032</v>
      </c>
      <c r="BN35" s="21">
        <f t="shared" si="3"/>
        <v>1870</v>
      </c>
      <c r="BO35" s="57">
        <f t="shared" si="4"/>
        <v>2911</v>
      </c>
      <c r="BP35" s="19">
        <f t="shared" si="5"/>
        <v>2198</v>
      </c>
      <c r="BQ35" s="61">
        <f t="shared" si="5"/>
        <v>3278</v>
      </c>
      <c r="BR35" s="21">
        <f t="shared" si="6"/>
        <v>2657</v>
      </c>
      <c r="BS35" s="57">
        <f t="shared" si="6"/>
        <v>4079</v>
      </c>
      <c r="BT35" s="19">
        <f t="shared" si="6"/>
        <v>3475</v>
      </c>
      <c r="BU35" s="39">
        <f t="shared" si="6"/>
        <v>5263</v>
      </c>
      <c r="BV35" s="21">
        <f t="shared" si="6"/>
        <v>2902</v>
      </c>
      <c r="BW35" s="61">
        <f t="shared" si="6"/>
        <v>4540</v>
      </c>
      <c r="BX35" s="21">
        <f t="shared" si="6"/>
        <v>4611</v>
      </c>
      <c r="BY35" s="57">
        <f t="shared" si="6"/>
        <v>7184</v>
      </c>
      <c r="BZ35" s="18">
        <v>2400</v>
      </c>
      <c r="CD35" s="17">
        <v>2400</v>
      </c>
      <c r="CE35" s="65">
        <v>1333</v>
      </c>
      <c r="CF35" s="65">
        <v>2032</v>
      </c>
      <c r="CG35" s="65">
        <v>1870</v>
      </c>
      <c r="CH35" s="65">
        <v>2911</v>
      </c>
      <c r="CI35" s="65">
        <v>2198</v>
      </c>
      <c r="CJ35" s="65">
        <v>3278</v>
      </c>
      <c r="CK35" s="65">
        <v>2657</v>
      </c>
      <c r="CL35" s="65">
        <v>4079</v>
      </c>
      <c r="CM35" s="65">
        <v>3475</v>
      </c>
      <c r="CN35" s="65">
        <v>5263</v>
      </c>
      <c r="CO35" s="65">
        <v>2902</v>
      </c>
      <c r="CP35" s="65">
        <v>4540</v>
      </c>
      <c r="CQ35" s="65">
        <v>4611</v>
      </c>
      <c r="CR35" s="65">
        <v>7184</v>
      </c>
      <c r="CS35" s="18">
        <v>2400</v>
      </c>
    </row>
    <row r="36" spans="1:97" ht="15.75" thickBot="1" x14ac:dyDescent="0.3">
      <c r="A36" s="17">
        <v>2600</v>
      </c>
      <c r="B36" s="21">
        <f>VLOOKUP($I$12,$W$93:$AL$96,3,0)</f>
        <v>1441</v>
      </c>
      <c r="C36" s="61">
        <f>VLOOKUP($I$12,$W$93:$AL$96,4,0)</f>
        <v>2199</v>
      </c>
      <c r="D36" s="21">
        <f>VLOOKUP($I$12,$W$93:$AL$96,5,0)</f>
        <v>2022</v>
      </c>
      <c r="E36" s="57">
        <f>VLOOKUP($I$12,$W$93:$AL$96,6,0)</f>
        <v>3149</v>
      </c>
      <c r="F36" s="19">
        <f>VLOOKUP($I$12,$W$93:$AL$96,7,0)</f>
        <v>2377</v>
      </c>
      <c r="G36" s="61">
        <f>VLOOKUP($I$12,$W$93:$AL$96,8,0)</f>
        <v>3547</v>
      </c>
      <c r="H36" s="21">
        <f>VLOOKUP($I$12,$W$93:$AL$96,9,0)</f>
        <v>2874</v>
      </c>
      <c r="I36" s="57">
        <f>VLOOKUP($I$12,$W$93:$AL$96,10,0)</f>
        <v>4415</v>
      </c>
      <c r="J36" s="19">
        <f>VLOOKUP($I$12,$W$93:$AL$96,11,0)</f>
        <v>3761</v>
      </c>
      <c r="K36" s="61">
        <f>VLOOKUP($I$12,$W$93:$AL$96,12,0)</f>
        <v>5697</v>
      </c>
      <c r="L36" s="21">
        <f>VLOOKUP($I$12,$W$93:$AL$96,13,0)</f>
        <v>3136</v>
      </c>
      <c r="M36" s="57">
        <f>VLOOKUP($I$12,$W$93:$AL$96,14,0)</f>
        <v>4909</v>
      </c>
      <c r="N36" s="19">
        <f>VLOOKUP($I$12,$W$93:$AL$96,15,0)</f>
        <v>4988</v>
      </c>
      <c r="O36" s="57">
        <f>VLOOKUP($I$12,$W$93:$AL$96,16,0)</f>
        <v>7774</v>
      </c>
      <c r="P36" s="18">
        <v>2600</v>
      </c>
      <c r="W36">
        <v>4</v>
      </c>
      <c r="Y36" s="65">
        <f>AS99</f>
        <v>467</v>
      </c>
      <c r="Z36" s="65">
        <f t="shared" ref="Z36:AL36" si="26">AT99</f>
        <v>700</v>
      </c>
      <c r="AA36" s="65">
        <f t="shared" si="26"/>
        <v>0</v>
      </c>
      <c r="AB36" s="65">
        <f t="shared" si="26"/>
        <v>0</v>
      </c>
      <c r="AC36" s="65">
        <f t="shared" si="26"/>
        <v>771.64</v>
      </c>
      <c r="AD36" s="65">
        <f t="shared" si="26"/>
        <v>1138.27</v>
      </c>
      <c r="AE36" s="65">
        <f t="shared" si="26"/>
        <v>0</v>
      </c>
      <c r="AF36" s="65">
        <f t="shared" si="26"/>
        <v>0</v>
      </c>
      <c r="AG36" s="65">
        <f t="shared" si="26"/>
        <v>0</v>
      </c>
      <c r="AH36" s="65">
        <f t="shared" si="26"/>
        <v>0</v>
      </c>
      <c r="AI36" s="65">
        <f t="shared" si="26"/>
        <v>1058.8399999999999</v>
      </c>
      <c r="AJ36" s="65">
        <f t="shared" si="26"/>
        <v>1630.49</v>
      </c>
      <c r="AK36" s="65">
        <f t="shared" si="26"/>
        <v>0</v>
      </c>
      <c r="AL36" s="65">
        <f t="shared" si="26"/>
        <v>0</v>
      </c>
      <c r="AR36" s="17">
        <v>2600</v>
      </c>
      <c r="AS36" s="65">
        <f t="shared" si="8"/>
        <v>1441</v>
      </c>
      <c r="AT36" s="65">
        <f t="shared" si="8"/>
        <v>2199</v>
      </c>
      <c r="AU36" s="65">
        <f t="shared" si="8"/>
        <v>2022</v>
      </c>
      <c r="AV36" s="65">
        <f t="shared" si="8"/>
        <v>3149</v>
      </c>
      <c r="AW36" s="65">
        <f t="shared" si="8"/>
        <v>2377</v>
      </c>
      <c r="AX36" s="65">
        <f t="shared" si="8"/>
        <v>3547</v>
      </c>
      <c r="AY36" s="65">
        <f t="shared" si="8"/>
        <v>2874</v>
      </c>
      <c r="AZ36" s="65">
        <f t="shared" si="8"/>
        <v>4415</v>
      </c>
      <c r="BA36" s="65">
        <f t="shared" si="8"/>
        <v>3761</v>
      </c>
      <c r="BB36" s="65">
        <f t="shared" si="8"/>
        <v>5697</v>
      </c>
      <c r="BC36" s="65">
        <f t="shared" si="8"/>
        <v>3136</v>
      </c>
      <c r="BD36" s="65">
        <f t="shared" si="8"/>
        <v>4909</v>
      </c>
      <c r="BE36" s="65">
        <f t="shared" si="8"/>
        <v>4988</v>
      </c>
      <c r="BF36" s="65">
        <f t="shared" si="8"/>
        <v>7774</v>
      </c>
      <c r="BG36" s="18">
        <v>2600</v>
      </c>
      <c r="BK36" s="17">
        <v>2600</v>
      </c>
      <c r="BL36" s="21">
        <f t="shared" si="2"/>
        <v>1441</v>
      </c>
      <c r="BM36" s="57">
        <f t="shared" si="2"/>
        <v>2199</v>
      </c>
      <c r="BN36" s="21">
        <f t="shared" si="3"/>
        <v>2022</v>
      </c>
      <c r="BO36" s="57">
        <f t="shared" si="4"/>
        <v>3149</v>
      </c>
      <c r="BP36" s="19">
        <f t="shared" si="5"/>
        <v>2377</v>
      </c>
      <c r="BQ36" s="61">
        <f t="shared" si="5"/>
        <v>3547</v>
      </c>
      <c r="BR36" s="21">
        <f t="shared" si="6"/>
        <v>2874</v>
      </c>
      <c r="BS36" s="57">
        <f t="shared" si="6"/>
        <v>4415</v>
      </c>
      <c r="BT36" s="19">
        <f t="shared" si="6"/>
        <v>3761</v>
      </c>
      <c r="BU36" s="39">
        <f t="shared" si="6"/>
        <v>5697</v>
      </c>
      <c r="BV36" s="21">
        <f t="shared" si="6"/>
        <v>3136</v>
      </c>
      <c r="BW36" s="61">
        <f t="shared" si="6"/>
        <v>4909</v>
      </c>
      <c r="BX36" s="21">
        <f t="shared" si="6"/>
        <v>4988</v>
      </c>
      <c r="BY36" s="57">
        <f t="shared" si="6"/>
        <v>7774</v>
      </c>
      <c r="BZ36" s="18">
        <v>2600</v>
      </c>
      <c r="CD36" s="17">
        <v>2600</v>
      </c>
      <c r="CE36" s="65">
        <v>1441</v>
      </c>
      <c r="CF36" s="65">
        <v>2199</v>
      </c>
      <c r="CG36" s="65">
        <v>2022</v>
      </c>
      <c r="CH36" s="65">
        <v>3149</v>
      </c>
      <c r="CI36" s="65">
        <v>2377</v>
      </c>
      <c r="CJ36" s="65">
        <v>3547</v>
      </c>
      <c r="CK36" s="65">
        <v>2874</v>
      </c>
      <c r="CL36" s="65">
        <v>4415</v>
      </c>
      <c r="CM36" s="65">
        <v>3761</v>
      </c>
      <c r="CN36" s="65">
        <v>5697</v>
      </c>
      <c r="CO36" s="65">
        <v>3136</v>
      </c>
      <c r="CP36" s="65">
        <v>4909</v>
      </c>
      <c r="CQ36" s="65">
        <v>4988</v>
      </c>
      <c r="CR36" s="65">
        <v>7774</v>
      </c>
      <c r="CS36" s="18">
        <v>2600</v>
      </c>
    </row>
    <row r="37" spans="1:97" ht="15.75" thickBot="1" x14ac:dyDescent="0.3">
      <c r="A37" s="17">
        <v>2800</v>
      </c>
      <c r="B37" s="21">
        <f>VLOOKUP($I$12,$W$97:$AL$100,3,0)</f>
        <v>1549</v>
      </c>
      <c r="C37" s="61">
        <f>VLOOKUP($I$12,$W$97:$AL$100,4,0)</f>
        <v>2365</v>
      </c>
      <c r="D37" s="21">
        <f>VLOOKUP($I$12,$W$97:$AL$100,5,0)</f>
        <v>2174</v>
      </c>
      <c r="E37" s="57">
        <f>VLOOKUP($I$12,$W$97:$AL$100,6,0)</f>
        <v>3388</v>
      </c>
      <c r="F37" s="19">
        <f>VLOOKUP($I$12,$W$97:$AL$100,7,0)</f>
        <v>2556</v>
      </c>
      <c r="G37" s="61">
        <f>VLOOKUP($I$12,$W$97:$AL$100,8,0)</f>
        <v>3816</v>
      </c>
      <c r="H37" s="21">
        <f>VLOOKUP($I$12,$W$97:$AL$100,9,0)</f>
        <v>3092</v>
      </c>
      <c r="I37" s="57">
        <f>VLOOKUP($I$12,$W$97:$AL$100,10,0)</f>
        <v>4751</v>
      </c>
      <c r="J37" s="19">
        <f>VLOOKUP($I$12,$W$97:$AL$100,11,0)</f>
        <v>4046</v>
      </c>
      <c r="K37" s="61">
        <f>VLOOKUP($I$12,$W$97:$AL$100,12,0)</f>
        <v>6131</v>
      </c>
      <c r="L37" s="21">
        <f>VLOOKUP($I$12,$W$97:$AL$100,13,0)</f>
        <v>3370</v>
      </c>
      <c r="M37" s="57">
        <f>VLOOKUP($I$12,$W$97:$AL$100,14,0)</f>
        <v>5279</v>
      </c>
      <c r="N37" s="19">
        <f>VLOOKUP($I$12,$W$97:$AL$100,15,0)</f>
        <v>5364</v>
      </c>
      <c r="O37" s="57">
        <f>VLOOKUP($I$12,$W$97:$AL$100,16,0)</f>
        <v>8363</v>
      </c>
      <c r="P37" s="18">
        <v>2800</v>
      </c>
      <c r="W37">
        <v>1</v>
      </c>
      <c r="X37" s="17">
        <v>900</v>
      </c>
      <c r="Y37" s="65">
        <f>AS22</f>
        <v>521</v>
      </c>
      <c r="Z37" s="65">
        <f t="shared" ref="Z37:AL37" si="27">AT22</f>
        <v>783</v>
      </c>
      <c r="AA37" s="65">
        <f t="shared" si="27"/>
        <v>730</v>
      </c>
      <c r="AB37" s="65">
        <f t="shared" si="27"/>
        <v>1122</v>
      </c>
      <c r="AC37" s="65">
        <f t="shared" si="27"/>
        <v>853</v>
      </c>
      <c r="AD37" s="65">
        <f t="shared" si="27"/>
        <v>1262</v>
      </c>
      <c r="AE37" s="65">
        <f t="shared" si="27"/>
        <v>1025</v>
      </c>
      <c r="AF37" s="65">
        <f t="shared" si="27"/>
        <v>1561</v>
      </c>
      <c r="AG37" s="65">
        <f t="shared" si="27"/>
        <v>1334</v>
      </c>
      <c r="AH37" s="65">
        <f t="shared" si="27"/>
        <v>2010</v>
      </c>
      <c r="AI37" s="65">
        <f t="shared" si="27"/>
        <v>1145</v>
      </c>
      <c r="AJ37" s="65">
        <f t="shared" si="27"/>
        <v>1767</v>
      </c>
      <c r="AK37" s="65">
        <f t="shared" si="27"/>
        <v>1788</v>
      </c>
      <c r="AL37" s="65">
        <f t="shared" si="27"/>
        <v>2761</v>
      </c>
      <c r="AM37" s="18">
        <v>900</v>
      </c>
      <c r="AR37" s="17">
        <v>2800</v>
      </c>
      <c r="AS37" s="65">
        <f t="shared" si="8"/>
        <v>1549</v>
      </c>
      <c r="AT37" s="65">
        <f t="shared" si="8"/>
        <v>2365</v>
      </c>
      <c r="AU37" s="65">
        <f t="shared" si="8"/>
        <v>2174</v>
      </c>
      <c r="AV37" s="65">
        <f t="shared" si="8"/>
        <v>3388</v>
      </c>
      <c r="AW37" s="65">
        <f t="shared" si="8"/>
        <v>2556</v>
      </c>
      <c r="AX37" s="65">
        <f t="shared" si="8"/>
        <v>3816</v>
      </c>
      <c r="AY37" s="65">
        <f t="shared" si="8"/>
        <v>3092</v>
      </c>
      <c r="AZ37" s="65">
        <f t="shared" si="8"/>
        <v>4751</v>
      </c>
      <c r="BA37" s="65">
        <f t="shared" si="8"/>
        <v>4046</v>
      </c>
      <c r="BB37" s="65">
        <f t="shared" si="8"/>
        <v>6131</v>
      </c>
      <c r="BC37" s="65">
        <f t="shared" si="8"/>
        <v>3370</v>
      </c>
      <c r="BD37" s="65">
        <f t="shared" si="8"/>
        <v>5279</v>
      </c>
      <c r="BE37" s="65">
        <f t="shared" si="8"/>
        <v>5364</v>
      </c>
      <c r="BF37" s="65">
        <f t="shared" si="8"/>
        <v>8363</v>
      </c>
      <c r="BG37" s="18">
        <v>2800</v>
      </c>
      <c r="BK37" s="17">
        <v>2800</v>
      </c>
      <c r="BL37" s="21">
        <f t="shared" si="2"/>
        <v>1549</v>
      </c>
      <c r="BM37" s="57">
        <f t="shared" si="2"/>
        <v>2365</v>
      </c>
      <c r="BN37" s="21">
        <f t="shared" si="3"/>
        <v>2174</v>
      </c>
      <c r="BO37" s="57">
        <f t="shared" si="4"/>
        <v>3388</v>
      </c>
      <c r="BP37" s="19">
        <f t="shared" si="5"/>
        <v>2556</v>
      </c>
      <c r="BQ37" s="61">
        <f t="shared" si="5"/>
        <v>3816</v>
      </c>
      <c r="BR37" s="21">
        <f t="shared" si="6"/>
        <v>3092</v>
      </c>
      <c r="BS37" s="57">
        <f t="shared" si="6"/>
        <v>4751</v>
      </c>
      <c r="BT37" s="19">
        <f t="shared" si="6"/>
        <v>4046</v>
      </c>
      <c r="BU37" s="39">
        <f t="shared" si="6"/>
        <v>6131</v>
      </c>
      <c r="BV37" s="21">
        <f t="shared" si="6"/>
        <v>3370</v>
      </c>
      <c r="BW37" s="61">
        <f t="shared" si="6"/>
        <v>5279</v>
      </c>
      <c r="BX37" s="21">
        <f t="shared" si="6"/>
        <v>5364</v>
      </c>
      <c r="BY37" s="57">
        <f t="shared" si="6"/>
        <v>8363</v>
      </c>
      <c r="BZ37" s="18">
        <v>2800</v>
      </c>
      <c r="CD37" s="17">
        <v>2800</v>
      </c>
      <c r="CE37" s="65">
        <v>1549</v>
      </c>
      <c r="CF37" s="65">
        <v>2365</v>
      </c>
      <c r="CG37" s="65">
        <v>2174</v>
      </c>
      <c r="CH37" s="65">
        <v>3388</v>
      </c>
      <c r="CI37" s="65">
        <v>2556</v>
      </c>
      <c r="CJ37" s="65">
        <v>3816</v>
      </c>
      <c r="CK37" s="65">
        <v>3092</v>
      </c>
      <c r="CL37" s="65">
        <v>4751</v>
      </c>
      <c r="CM37" s="65">
        <v>4046</v>
      </c>
      <c r="CN37" s="65">
        <v>6131</v>
      </c>
      <c r="CO37" s="65">
        <v>3370</v>
      </c>
      <c r="CP37" s="65">
        <v>5279</v>
      </c>
      <c r="CQ37" s="65">
        <v>5364</v>
      </c>
      <c r="CR37" s="65">
        <v>8363</v>
      </c>
      <c r="CS37" s="18">
        <v>2800</v>
      </c>
    </row>
    <row r="38" spans="1:97" ht="15.75" thickBot="1" x14ac:dyDescent="0.3">
      <c r="A38" s="17">
        <v>3000</v>
      </c>
      <c r="B38" s="22">
        <f>VLOOKUP($I$12,$W$101:$AL$104,3,0)</f>
        <v>1657</v>
      </c>
      <c r="C38" s="62">
        <f>VLOOKUP($I$12,$W$101:$AL$104,4,0)</f>
        <v>2532</v>
      </c>
      <c r="D38" s="22">
        <f>VLOOKUP($I$12,$W$101:$AL$104,5,0)</f>
        <v>2326</v>
      </c>
      <c r="E38" s="58">
        <f>VLOOKUP($I$12,$W$101:$AL$104,6,0)</f>
        <v>3626</v>
      </c>
      <c r="F38" s="24">
        <f>VLOOKUP($I$12,$W$101:$AL$104,7,0)</f>
        <v>2736</v>
      </c>
      <c r="G38" s="62">
        <f>VLOOKUP($I$12,$W$101:$AL$104,8,0)</f>
        <v>4085</v>
      </c>
      <c r="H38" s="22">
        <f>VLOOKUP($I$12,$W$101:$AL$104,9,0)</f>
        <v>3310</v>
      </c>
      <c r="I38" s="58">
        <f>VLOOKUP($I$12,$W$101:$AL$104,10,0)</f>
        <v>5086</v>
      </c>
      <c r="J38" s="24">
        <f>VLOOKUP($I$12,$W$101:$AL$104,11,0)</f>
        <v>4332</v>
      </c>
      <c r="K38" s="62">
        <f>VLOOKUP($I$12,$W$101:$AL$104,12,0)</f>
        <v>6565</v>
      </c>
      <c r="L38" s="22">
        <f>VLOOKUP($I$12,$W$101:$AL$104,13,0)</f>
        <v>3604</v>
      </c>
      <c r="M38" s="58">
        <f>VLOOKUP($I$12,$W$101:$AL$104,14,0)</f>
        <v>5648</v>
      </c>
      <c r="N38" s="24">
        <f>VLOOKUP($I$12,$W$101:$AL$104,15,0)</f>
        <v>5741</v>
      </c>
      <c r="O38" s="58">
        <f>VLOOKUP($I$12,$W$101:$AL$104,16,0)</f>
        <v>8953</v>
      </c>
      <c r="P38" s="18">
        <v>3000</v>
      </c>
      <c r="W38">
        <v>2</v>
      </c>
      <c r="Y38" s="65">
        <f>AS48</f>
        <v>521</v>
      </c>
      <c r="Z38" s="65">
        <f t="shared" ref="Z38:AL38" si="28">AT48</f>
        <v>783</v>
      </c>
      <c r="AA38" s="65">
        <f t="shared" si="28"/>
        <v>730</v>
      </c>
      <c r="AB38" s="65">
        <f t="shared" si="28"/>
        <v>1122</v>
      </c>
      <c r="AC38" s="65">
        <f t="shared" si="28"/>
        <v>853</v>
      </c>
      <c r="AD38" s="65">
        <f t="shared" si="28"/>
        <v>1262</v>
      </c>
      <c r="AE38" s="65">
        <f t="shared" si="28"/>
        <v>1025</v>
      </c>
      <c r="AF38" s="65">
        <f t="shared" si="28"/>
        <v>1561</v>
      </c>
      <c r="AG38" s="65">
        <f t="shared" si="28"/>
        <v>1334</v>
      </c>
      <c r="AH38" s="65">
        <f t="shared" si="28"/>
        <v>2010</v>
      </c>
      <c r="AI38" s="65">
        <f t="shared" si="28"/>
        <v>1145</v>
      </c>
      <c r="AJ38" s="65">
        <f t="shared" si="28"/>
        <v>1767</v>
      </c>
      <c r="AK38" s="65">
        <f t="shared" si="28"/>
        <v>1788</v>
      </c>
      <c r="AL38" s="65">
        <f t="shared" si="28"/>
        <v>2761</v>
      </c>
      <c r="AR38" s="17">
        <v>3000</v>
      </c>
      <c r="AS38" s="65">
        <f t="shared" si="8"/>
        <v>1657</v>
      </c>
      <c r="AT38" s="65">
        <f t="shared" si="8"/>
        <v>2532</v>
      </c>
      <c r="AU38" s="65">
        <f t="shared" si="8"/>
        <v>2326</v>
      </c>
      <c r="AV38" s="65">
        <f t="shared" si="8"/>
        <v>3626</v>
      </c>
      <c r="AW38" s="65">
        <f t="shared" si="8"/>
        <v>2736</v>
      </c>
      <c r="AX38" s="65">
        <f t="shared" si="8"/>
        <v>4085</v>
      </c>
      <c r="AY38" s="65">
        <f t="shared" si="8"/>
        <v>3310</v>
      </c>
      <c r="AZ38" s="65">
        <f t="shared" si="8"/>
        <v>5086</v>
      </c>
      <c r="BA38" s="65">
        <f t="shared" si="8"/>
        <v>4332</v>
      </c>
      <c r="BB38" s="65">
        <f t="shared" si="8"/>
        <v>6565</v>
      </c>
      <c r="BC38" s="65">
        <f t="shared" si="8"/>
        <v>3604</v>
      </c>
      <c r="BD38" s="65">
        <f t="shared" si="8"/>
        <v>5648</v>
      </c>
      <c r="BE38" s="65">
        <f t="shared" si="8"/>
        <v>5741</v>
      </c>
      <c r="BF38" s="65">
        <f t="shared" si="8"/>
        <v>8953</v>
      </c>
      <c r="BG38" s="18">
        <v>3000</v>
      </c>
      <c r="BK38" s="17">
        <v>3000</v>
      </c>
      <c r="BL38" s="22">
        <f t="shared" si="2"/>
        <v>1657</v>
      </c>
      <c r="BM38" s="58">
        <f t="shared" si="2"/>
        <v>2532</v>
      </c>
      <c r="BN38" s="22">
        <f t="shared" si="3"/>
        <v>2326</v>
      </c>
      <c r="BO38" s="58">
        <f t="shared" si="4"/>
        <v>3626</v>
      </c>
      <c r="BP38" s="24">
        <f t="shared" si="5"/>
        <v>2736</v>
      </c>
      <c r="BQ38" s="62">
        <f t="shared" si="5"/>
        <v>4085</v>
      </c>
      <c r="BR38" s="22">
        <f t="shared" si="6"/>
        <v>3310</v>
      </c>
      <c r="BS38" s="58">
        <f t="shared" si="6"/>
        <v>5086</v>
      </c>
      <c r="BT38" s="24">
        <f t="shared" si="6"/>
        <v>4332</v>
      </c>
      <c r="BU38" s="40">
        <f t="shared" si="6"/>
        <v>6565</v>
      </c>
      <c r="BV38" s="22">
        <f t="shared" si="6"/>
        <v>3604</v>
      </c>
      <c r="BW38" s="62">
        <f t="shared" si="6"/>
        <v>5648</v>
      </c>
      <c r="BX38" s="22">
        <f t="shared" si="6"/>
        <v>5741</v>
      </c>
      <c r="BY38" s="58">
        <f t="shared" si="6"/>
        <v>8953</v>
      </c>
      <c r="BZ38" s="18">
        <v>3000</v>
      </c>
      <c r="CD38" s="17">
        <v>3000</v>
      </c>
      <c r="CE38" s="65">
        <v>1657</v>
      </c>
      <c r="CF38" s="65">
        <v>2532</v>
      </c>
      <c r="CG38" s="65">
        <v>2326</v>
      </c>
      <c r="CH38" s="65">
        <v>3626</v>
      </c>
      <c r="CI38" s="65">
        <v>2736</v>
      </c>
      <c r="CJ38" s="65">
        <v>4085</v>
      </c>
      <c r="CK38" s="65">
        <v>3310</v>
      </c>
      <c r="CL38" s="65">
        <v>5086</v>
      </c>
      <c r="CM38" s="65">
        <v>4332</v>
      </c>
      <c r="CN38" s="65">
        <v>6565</v>
      </c>
      <c r="CO38" s="65">
        <v>3604</v>
      </c>
      <c r="CP38" s="65">
        <v>5648</v>
      </c>
      <c r="CQ38" s="65">
        <v>5741</v>
      </c>
      <c r="CR38" s="65">
        <v>8953</v>
      </c>
      <c r="CS38" s="18">
        <v>3000</v>
      </c>
    </row>
    <row r="39" spans="1:97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  <c r="W39">
        <v>3</v>
      </c>
      <c r="Y39" s="65">
        <f>AS74</f>
        <v>521</v>
      </c>
      <c r="Z39" s="65">
        <f t="shared" ref="Z39:AL39" si="29">AT74</f>
        <v>783</v>
      </c>
      <c r="AA39" s="65">
        <f t="shared" si="29"/>
        <v>0</v>
      </c>
      <c r="AB39" s="65">
        <f t="shared" si="29"/>
        <v>0</v>
      </c>
      <c r="AC39" s="65">
        <f t="shared" si="29"/>
        <v>861.53</v>
      </c>
      <c r="AD39" s="65">
        <f t="shared" si="29"/>
        <v>1274.6200000000001</v>
      </c>
      <c r="AE39" s="65">
        <f t="shared" si="29"/>
        <v>0</v>
      </c>
      <c r="AF39" s="65">
        <f t="shared" si="29"/>
        <v>0</v>
      </c>
      <c r="AG39" s="65">
        <f t="shared" si="29"/>
        <v>0</v>
      </c>
      <c r="AH39" s="65">
        <f t="shared" si="29"/>
        <v>0</v>
      </c>
      <c r="AI39" s="65">
        <f t="shared" si="29"/>
        <v>1179.3500000000001</v>
      </c>
      <c r="AJ39" s="65">
        <f t="shared" si="29"/>
        <v>1820.01</v>
      </c>
      <c r="AK39" s="65">
        <f t="shared" si="29"/>
        <v>0</v>
      </c>
      <c r="AL39" s="65">
        <f t="shared" si="29"/>
        <v>0</v>
      </c>
    </row>
    <row r="40" spans="1:97" ht="15.75" thickBot="1" x14ac:dyDescent="0.3">
      <c r="W40">
        <v>4</v>
      </c>
      <c r="Y40" s="65">
        <f>AS100</f>
        <v>521</v>
      </c>
      <c r="Z40" s="65">
        <f t="shared" ref="Z40:AL40" si="30">AT100</f>
        <v>783</v>
      </c>
      <c r="AA40" s="65">
        <f t="shared" si="30"/>
        <v>0</v>
      </c>
      <c r="AB40" s="65">
        <f t="shared" si="30"/>
        <v>0</v>
      </c>
      <c r="AC40" s="65">
        <f t="shared" si="30"/>
        <v>861.53</v>
      </c>
      <c r="AD40" s="65">
        <f t="shared" si="30"/>
        <v>1274.6200000000001</v>
      </c>
      <c r="AE40" s="65">
        <f t="shared" si="30"/>
        <v>0</v>
      </c>
      <c r="AF40" s="65">
        <f t="shared" si="30"/>
        <v>0</v>
      </c>
      <c r="AG40" s="65">
        <f t="shared" si="30"/>
        <v>0</v>
      </c>
      <c r="AH40" s="65">
        <f t="shared" si="30"/>
        <v>0</v>
      </c>
      <c r="AI40" s="65">
        <f t="shared" si="30"/>
        <v>1179.3500000000001</v>
      </c>
      <c r="AJ40" s="65">
        <f t="shared" si="30"/>
        <v>1820.01</v>
      </c>
      <c r="AK40" s="65">
        <f t="shared" si="30"/>
        <v>0</v>
      </c>
      <c r="AL40" s="65">
        <f t="shared" si="30"/>
        <v>0</v>
      </c>
      <c r="AU40" s="124" t="s">
        <v>24</v>
      </c>
      <c r="AV40" s="124"/>
      <c r="AW40" s="124"/>
      <c r="AX40" s="124"/>
      <c r="AY40" s="124"/>
      <c r="AZ40" s="124"/>
      <c r="BA40" s="124"/>
      <c r="BB40" s="124"/>
      <c r="BC40" s="124"/>
    </row>
    <row r="41" spans="1:97" ht="15.75" thickBot="1" x14ac:dyDescent="0.3">
      <c r="W41">
        <v>1</v>
      </c>
      <c r="X41" s="17">
        <v>1000</v>
      </c>
      <c r="Y41" s="65">
        <f>AS23</f>
        <v>575</v>
      </c>
      <c r="Z41" s="65">
        <f t="shared" ref="Z41:AL41" si="31">AT23</f>
        <v>867</v>
      </c>
      <c r="AA41" s="65">
        <f t="shared" si="31"/>
        <v>806</v>
      </c>
      <c r="AB41" s="65">
        <f t="shared" si="31"/>
        <v>1241</v>
      </c>
      <c r="AC41" s="65">
        <f t="shared" si="31"/>
        <v>943</v>
      </c>
      <c r="AD41" s="65">
        <f t="shared" si="31"/>
        <v>1396</v>
      </c>
      <c r="AE41" s="65">
        <f t="shared" si="31"/>
        <v>1134</v>
      </c>
      <c r="AF41" s="65">
        <f t="shared" si="31"/>
        <v>1766</v>
      </c>
      <c r="AG41" s="65">
        <f t="shared" si="31"/>
        <v>1477</v>
      </c>
      <c r="AH41" s="65">
        <f t="shared" si="31"/>
        <v>2227</v>
      </c>
      <c r="AI41" s="65">
        <f t="shared" si="31"/>
        <v>1262</v>
      </c>
      <c r="AJ41" s="65">
        <f t="shared" si="31"/>
        <v>1952</v>
      </c>
      <c r="AK41" s="65">
        <f t="shared" si="31"/>
        <v>1976</v>
      </c>
      <c r="AL41" s="65">
        <f t="shared" si="31"/>
        <v>3056</v>
      </c>
      <c r="AM41" s="18">
        <v>1000</v>
      </c>
      <c r="AR41" s="31"/>
      <c r="AS41" s="51" t="s">
        <v>14</v>
      </c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118" t="s">
        <v>13</v>
      </c>
    </row>
    <row r="42" spans="1:97" ht="15.75" thickBot="1" x14ac:dyDescent="0.3">
      <c r="W42">
        <v>2</v>
      </c>
      <c r="Y42" s="65">
        <f>AS49</f>
        <v>575</v>
      </c>
      <c r="Z42" s="65">
        <f t="shared" ref="Z42:AL42" si="32">AT49</f>
        <v>867</v>
      </c>
      <c r="AA42" s="65">
        <f t="shared" si="32"/>
        <v>806</v>
      </c>
      <c r="AB42" s="65">
        <f t="shared" si="32"/>
        <v>1241</v>
      </c>
      <c r="AC42" s="65">
        <f t="shared" si="32"/>
        <v>943</v>
      </c>
      <c r="AD42" s="65">
        <f t="shared" si="32"/>
        <v>1396</v>
      </c>
      <c r="AE42" s="65">
        <f t="shared" si="32"/>
        <v>1134</v>
      </c>
      <c r="AF42" s="65">
        <f t="shared" si="32"/>
        <v>1766</v>
      </c>
      <c r="AG42" s="65">
        <f t="shared" si="32"/>
        <v>1477</v>
      </c>
      <c r="AH42" s="65">
        <f t="shared" si="32"/>
        <v>2227</v>
      </c>
      <c r="AI42" s="65">
        <f t="shared" si="32"/>
        <v>1262</v>
      </c>
      <c r="AJ42" s="65">
        <f t="shared" si="32"/>
        <v>1952</v>
      </c>
      <c r="AK42" s="65">
        <f t="shared" si="32"/>
        <v>1976</v>
      </c>
      <c r="AL42" s="65">
        <f t="shared" si="32"/>
        <v>3056</v>
      </c>
      <c r="AR42" s="32"/>
      <c r="AS42" s="63">
        <v>300</v>
      </c>
      <c r="AT42" s="64">
        <v>500</v>
      </c>
      <c r="AU42" s="63">
        <v>300</v>
      </c>
      <c r="AV42" s="64">
        <v>500</v>
      </c>
      <c r="AW42" s="63">
        <v>300</v>
      </c>
      <c r="AX42" s="64">
        <v>500</v>
      </c>
      <c r="AY42" s="63">
        <v>300</v>
      </c>
      <c r="AZ42" s="64">
        <v>500</v>
      </c>
      <c r="BA42" s="63">
        <v>300</v>
      </c>
      <c r="BB42" s="64">
        <v>500</v>
      </c>
      <c r="BC42" s="63">
        <v>300</v>
      </c>
      <c r="BD42" s="64">
        <v>500</v>
      </c>
      <c r="BE42" s="63">
        <v>300</v>
      </c>
      <c r="BF42" s="64">
        <v>500</v>
      </c>
      <c r="BG42" s="118"/>
    </row>
    <row r="43" spans="1:97" ht="15.75" thickBot="1" x14ac:dyDescent="0.3">
      <c r="W43">
        <v>3</v>
      </c>
      <c r="Y43" s="65">
        <f>AS75</f>
        <v>575</v>
      </c>
      <c r="Z43" s="65">
        <f t="shared" ref="Z43:AL43" si="33">AT75</f>
        <v>867</v>
      </c>
      <c r="AA43" s="65">
        <f t="shared" si="33"/>
        <v>0</v>
      </c>
      <c r="AB43" s="65">
        <f t="shared" si="33"/>
        <v>0</v>
      </c>
      <c r="AC43" s="65">
        <f t="shared" si="33"/>
        <v>952.43000000000006</v>
      </c>
      <c r="AD43" s="65">
        <f t="shared" si="33"/>
        <v>1409.96</v>
      </c>
      <c r="AE43" s="65">
        <f t="shared" si="33"/>
        <v>0</v>
      </c>
      <c r="AF43" s="65">
        <f t="shared" si="33"/>
        <v>0</v>
      </c>
      <c r="AG43" s="65">
        <f t="shared" si="33"/>
        <v>0</v>
      </c>
      <c r="AH43" s="65">
        <f t="shared" si="33"/>
        <v>0</v>
      </c>
      <c r="AI43" s="65">
        <f t="shared" si="33"/>
        <v>1299.8600000000001</v>
      </c>
      <c r="AJ43" s="65">
        <f t="shared" si="33"/>
        <v>2010.56</v>
      </c>
      <c r="AK43" s="65">
        <f t="shared" si="33"/>
        <v>0</v>
      </c>
      <c r="AL43" s="65">
        <f t="shared" si="33"/>
        <v>0</v>
      </c>
      <c r="AR43" s="17">
        <v>400</v>
      </c>
      <c r="AS43" s="65">
        <f>BL17</f>
        <v>251</v>
      </c>
      <c r="AT43" s="65">
        <f t="shared" ref="AT43:BF54" si="34">BM17</f>
        <v>367</v>
      </c>
      <c r="AU43" s="65">
        <f t="shared" si="34"/>
        <v>350</v>
      </c>
      <c r="AV43" s="65">
        <f t="shared" si="34"/>
        <v>526</v>
      </c>
      <c r="AW43" s="65">
        <f t="shared" si="34"/>
        <v>405</v>
      </c>
      <c r="AX43" s="65">
        <f t="shared" si="34"/>
        <v>589</v>
      </c>
      <c r="AY43" s="65">
        <f t="shared" si="34"/>
        <v>481</v>
      </c>
      <c r="AZ43" s="65">
        <f t="shared" si="34"/>
        <v>722</v>
      </c>
      <c r="BA43" s="65">
        <f t="shared" si="34"/>
        <v>621</v>
      </c>
      <c r="BB43" s="65">
        <f t="shared" si="34"/>
        <v>926</v>
      </c>
      <c r="BC43" s="65">
        <f t="shared" si="34"/>
        <v>560</v>
      </c>
      <c r="BD43" s="65">
        <f t="shared" si="34"/>
        <v>843</v>
      </c>
      <c r="BE43" s="65">
        <f t="shared" si="34"/>
        <v>847</v>
      </c>
      <c r="BF43" s="65">
        <f t="shared" si="34"/>
        <v>1286</v>
      </c>
      <c r="BG43" s="18">
        <v>400</v>
      </c>
    </row>
    <row r="44" spans="1:97" ht="15.75" thickBot="1" x14ac:dyDescent="0.3">
      <c r="W44">
        <v>4</v>
      </c>
      <c r="Y44" s="65">
        <f>AS101</f>
        <v>575</v>
      </c>
      <c r="Z44" s="65">
        <f t="shared" ref="Z44:AL44" si="35">AT101</f>
        <v>867</v>
      </c>
      <c r="AA44" s="65">
        <f t="shared" si="35"/>
        <v>0</v>
      </c>
      <c r="AB44" s="65">
        <f t="shared" si="35"/>
        <v>0</v>
      </c>
      <c r="AC44" s="65">
        <f t="shared" si="35"/>
        <v>952.43000000000006</v>
      </c>
      <c r="AD44" s="65">
        <f t="shared" si="35"/>
        <v>1409.96</v>
      </c>
      <c r="AE44" s="65">
        <f t="shared" si="35"/>
        <v>0</v>
      </c>
      <c r="AF44" s="65">
        <f t="shared" si="35"/>
        <v>0</v>
      </c>
      <c r="AG44" s="65">
        <f t="shared" si="35"/>
        <v>0</v>
      </c>
      <c r="AH44" s="65">
        <f t="shared" si="35"/>
        <v>0</v>
      </c>
      <c r="AI44" s="65">
        <f t="shared" si="35"/>
        <v>1299.8600000000001</v>
      </c>
      <c r="AJ44" s="65">
        <f t="shared" si="35"/>
        <v>2010.56</v>
      </c>
      <c r="AK44" s="65">
        <f t="shared" si="35"/>
        <v>0</v>
      </c>
      <c r="AL44" s="65">
        <f t="shared" si="35"/>
        <v>0</v>
      </c>
      <c r="AR44" s="17">
        <v>500</v>
      </c>
      <c r="AS44" s="65">
        <f t="shared" ref="AS44:AS54" si="36">BL18</f>
        <v>305</v>
      </c>
      <c r="AT44" s="65">
        <f t="shared" si="34"/>
        <v>450</v>
      </c>
      <c r="AU44" s="65">
        <f t="shared" si="34"/>
        <v>426</v>
      </c>
      <c r="AV44" s="65">
        <f t="shared" si="34"/>
        <v>645</v>
      </c>
      <c r="AW44" s="65">
        <f t="shared" si="34"/>
        <v>495</v>
      </c>
      <c r="AX44" s="65">
        <f t="shared" si="34"/>
        <v>724</v>
      </c>
      <c r="AY44" s="65">
        <f t="shared" si="34"/>
        <v>590</v>
      </c>
      <c r="AZ44" s="65">
        <f t="shared" si="34"/>
        <v>890</v>
      </c>
      <c r="BA44" s="65">
        <f t="shared" si="34"/>
        <v>763</v>
      </c>
      <c r="BB44" s="65">
        <f t="shared" si="34"/>
        <v>1143</v>
      </c>
      <c r="BC44" s="65">
        <f t="shared" si="34"/>
        <v>677</v>
      </c>
      <c r="BD44" s="65">
        <f t="shared" si="34"/>
        <v>1028</v>
      </c>
      <c r="BE44" s="65">
        <f t="shared" si="34"/>
        <v>1035</v>
      </c>
      <c r="BF44" s="65">
        <f t="shared" si="34"/>
        <v>1581</v>
      </c>
      <c r="BG44" s="18">
        <v>500</v>
      </c>
    </row>
    <row r="45" spans="1:97" ht="15.75" thickBot="1" x14ac:dyDescent="0.3">
      <c r="W45">
        <v>1</v>
      </c>
      <c r="X45" s="17">
        <v>1100</v>
      </c>
      <c r="Y45" s="65">
        <f>AS24</f>
        <v>629</v>
      </c>
      <c r="Z45" s="65">
        <f t="shared" ref="Z45:AL45" si="37">AT24</f>
        <v>952</v>
      </c>
      <c r="AA45" s="65">
        <f t="shared" si="37"/>
        <v>882</v>
      </c>
      <c r="AB45" s="65">
        <f t="shared" si="37"/>
        <v>1404</v>
      </c>
      <c r="AC45" s="65">
        <f t="shared" si="37"/>
        <v>1033</v>
      </c>
      <c r="AD45" s="65">
        <f t="shared" si="37"/>
        <v>1528</v>
      </c>
      <c r="AE45" s="65">
        <f t="shared" si="37"/>
        <v>1242</v>
      </c>
      <c r="AF45" s="65">
        <f t="shared" si="37"/>
        <v>1897</v>
      </c>
      <c r="AG45" s="65">
        <f t="shared" si="37"/>
        <v>1620</v>
      </c>
      <c r="AH45" s="65">
        <f t="shared" si="37"/>
        <v>2444</v>
      </c>
      <c r="AI45" s="65">
        <f t="shared" si="37"/>
        <v>1380</v>
      </c>
      <c r="AJ45" s="65">
        <f t="shared" si="37"/>
        <v>2137</v>
      </c>
      <c r="AK45" s="65">
        <f t="shared" si="37"/>
        <v>2164</v>
      </c>
      <c r="AL45" s="65">
        <f t="shared" si="37"/>
        <v>3350</v>
      </c>
      <c r="AM45" s="18">
        <v>1100</v>
      </c>
      <c r="AR45" s="17">
        <v>600</v>
      </c>
      <c r="AS45" s="65">
        <f t="shared" si="36"/>
        <v>359</v>
      </c>
      <c r="AT45" s="65">
        <f t="shared" si="34"/>
        <v>533</v>
      </c>
      <c r="AU45" s="65">
        <f t="shared" si="34"/>
        <v>502</v>
      </c>
      <c r="AV45" s="65">
        <f t="shared" si="34"/>
        <v>764</v>
      </c>
      <c r="AW45" s="65">
        <f t="shared" si="34"/>
        <v>584</v>
      </c>
      <c r="AX45" s="65">
        <f t="shared" si="34"/>
        <v>858</v>
      </c>
      <c r="AY45" s="65">
        <f t="shared" si="34"/>
        <v>698</v>
      </c>
      <c r="AZ45" s="65">
        <f t="shared" si="34"/>
        <v>1058</v>
      </c>
      <c r="BA45" s="65">
        <f t="shared" si="34"/>
        <v>906</v>
      </c>
      <c r="BB45" s="65">
        <f t="shared" si="34"/>
        <v>1359</v>
      </c>
      <c r="BC45" s="65">
        <f t="shared" si="34"/>
        <v>794</v>
      </c>
      <c r="BD45" s="65">
        <f t="shared" si="34"/>
        <v>1218</v>
      </c>
      <c r="BE45" s="65">
        <f t="shared" si="34"/>
        <v>1223</v>
      </c>
      <c r="BF45" s="65">
        <f t="shared" si="34"/>
        <v>1903</v>
      </c>
      <c r="BG45" s="18">
        <v>600</v>
      </c>
    </row>
    <row r="46" spans="1:97" ht="15.75" thickBot="1" x14ac:dyDescent="0.3">
      <c r="W46">
        <v>2</v>
      </c>
      <c r="Y46" s="65">
        <f>AS50</f>
        <v>629</v>
      </c>
      <c r="Z46" s="65">
        <f t="shared" ref="Z46:AL46" si="38">AT50</f>
        <v>952</v>
      </c>
      <c r="AA46" s="65">
        <f t="shared" si="38"/>
        <v>882</v>
      </c>
      <c r="AB46" s="65">
        <f t="shared" si="38"/>
        <v>1404</v>
      </c>
      <c r="AC46" s="65">
        <f t="shared" si="38"/>
        <v>1033</v>
      </c>
      <c r="AD46" s="65">
        <f t="shared" si="38"/>
        <v>1528</v>
      </c>
      <c r="AE46" s="65">
        <f t="shared" si="38"/>
        <v>1242</v>
      </c>
      <c r="AF46" s="65">
        <f t="shared" si="38"/>
        <v>1897</v>
      </c>
      <c r="AG46" s="65">
        <f t="shared" si="38"/>
        <v>1620</v>
      </c>
      <c r="AH46" s="65">
        <f t="shared" si="38"/>
        <v>2444</v>
      </c>
      <c r="AI46" s="65">
        <f t="shared" si="38"/>
        <v>1380</v>
      </c>
      <c r="AJ46" s="65">
        <f t="shared" si="38"/>
        <v>2137</v>
      </c>
      <c r="AK46" s="65">
        <f t="shared" si="38"/>
        <v>2164</v>
      </c>
      <c r="AL46" s="65">
        <f t="shared" si="38"/>
        <v>3350</v>
      </c>
      <c r="AR46" s="17">
        <v>700</v>
      </c>
      <c r="AS46" s="65">
        <f t="shared" si="36"/>
        <v>413</v>
      </c>
      <c r="AT46" s="65">
        <f t="shared" si="34"/>
        <v>617</v>
      </c>
      <c r="AU46" s="65">
        <f t="shared" si="34"/>
        <v>578</v>
      </c>
      <c r="AV46" s="65">
        <f t="shared" si="34"/>
        <v>884</v>
      </c>
      <c r="AW46" s="65">
        <f t="shared" si="34"/>
        <v>674</v>
      </c>
      <c r="AX46" s="65">
        <f t="shared" si="34"/>
        <v>993</v>
      </c>
      <c r="AY46" s="65">
        <f t="shared" si="34"/>
        <v>807</v>
      </c>
      <c r="AZ46" s="65">
        <f t="shared" si="34"/>
        <v>1226</v>
      </c>
      <c r="BA46" s="65">
        <f t="shared" si="34"/>
        <v>1049</v>
      </c>
      <c r="BB46" s="65">
        <f t="shared" si="34"/>
        <v>1576</v>
      </c>
      <c r="BC46" s="65">
        <f t="shared" si="34"/>
        <v>911</v>
      </c>
      <c r="BD46" s="65">
        <f t="shared" si="34"/>
        <v>1398</v>
      </c>
      <c r="BE46" s="65">
        <f t="shared" si="34"/>
        <v>1411</v>
      </c>
      <c r="BF46" s="65">
        <f t="shared" si="34"/>
        <v>2171</v>
      </c>
      <c r="BG46" s="18">
        <v>700</v>
      </c>
    </row>
    <row r="47" spans="1:97" ht="15.75" thickBot="1" x14ac:dyDescent="0.3">
      <c r="W47">
        <v>3</v>
      </c>
      <c r="Y47" s="65">
        <f>AS76</f>
        <v>629</v>
      </c>
      <c r="Z47" s="65">
        <f t="shared" ref="Z47:AL47" si="39">AT76</f>
        <v>952</v>
      </c>
      <c r="AA47" s="65">
        <f t="shared" si="39"/>
        <v>0</v>
      </c>
      <c r="AB47" s="65">
        <f t="shared" si="39"/>
        <v>0</v>
      </c>
      <c r="AC47" s="65">
        <f t="shared" si="39"/>
        <v>1043.33</v>
      </c>
      <c r="AD47" s="65">
        <f t="shared" si="39"/>
        <v>1543.28</v>
      </c>
      <c r="AE47" s="65">
        <f t="shared" si="39"/>
        <v>0</v>
      </c>
      <c r="AF47" s="65">
        <f t="shared" si="39"/>
        <v>0</v>
      </c>
      <c r="AG47" s="65">
        <f t="shared" si="39"/>
        <v>0</v>
      </c>
      <c r="AH47" s="65">
        <f t="shared" si="39"/>
        <v>0</v>
      </c>
      <c r="AI47" s="65">
        <f t="shared" si="39"/>
        <v>1421.4</v>
      </c>
      <c r="AJ47" s="65">
        <f t="shared" si="39"/>
        <v>2201.11</v>
      </c>
      <c r="AK47" s="65">
        <f t="shared" si="39"/>
        <v>0</v>
      </c>
      <c r="AL47" s="65">
        <f t="shared" si="39"/>
        <v>0</v>
      </c>
      <c r="AR47" s="17">
        <v>800</v>
      </c>
      <c r="AS47" s="65">
        <f t="shared" si="36"/>
        <v>467</v>
      </c>
      <c r="AT47" s="65">
        <f t="shared" si="34"/>
        <v>700</v>
      </c>
      <c r="AU47" s="65">
        <f t="shared" si="34"/>
        <v>654</v>
      </c>
      <c r="AV47" s="65">
        <f t="shared" si="34"/>
        <v>1003</v>
      </c>
      <c r="AW47" s="65">
        <f t="shared" si="34"/>
        <v>764</v>
      </c>
      <c r="AX47" s="65">
        <f t="shared" si="34"/>
        <v>1127</v>
      </c>
      <c r="AY47" s="65">
        <f t="shared" si="34"/>
        <v>916</v>
      </c>
      <c r="AZ47" s="65">
        <f t="shared" si="34"/>
        <v>1393</v>
      </c>
      <c r="BA47" s="65">
        <f t="shared" si="34"/>
        <v>1191</v>
      </c>
      <c r="BB47" s="65">
        <f t="shared" si="34"/>
        <v>1793</v>
      </c>
      <c r="BC47" s="65">
        <f t="shared" si="34"/>
        <v>1028</v>
      </c>
      <c r="BD47" s="65">
        <f t="shared" si="34"/>
        <v>1583</v>
      </c>
      <c r="BE47" s="65">
        <f t="shared" si="34"/>
        <v>1600</v>
      </c>
      <c r="BF47" s="65">
        <f t="shared" si="34"/>
        <v>2466</v>
      </c>
      <c r="BG47" s="18">
        <v>800</v>
      </c>
    </row>
    <row r="48" spans="1:97" ht="15.75" thickBot="1" x14ac:dyDescent="0.3">
      <c r="W48">
        <v>4</v>
      </c>
      <c r="Y48" s="65">
        <f>AS102</f>
        <v>629</v>
      </c>
      <c r="Z48" s="65">
        <f t="shared" ref="Z48:AL48" si="40">AT102</f>
        <v>952</v>
      </c>
      <c r="AA48" s="65">
        <f t="shared" si="40"/>
        <v>0</v>
      </c>
      <c r="AB48" s="65">
        <f t="shared" si="40"/>
        <v>0</v>
      </c>
      <c r="AC48" s="65">
        <f t="shared" si="40"/>
        <v>1043.33</v>
      </c>
      <c r="AD48" s="65">
        <f t="shared" si="40"/>
        <v>1543.28</v>
      </c>
      <c r="AE48" s="65">
        <f t="shared" si="40"/>
        <v>0</v>
      </c>
      <c r="AF48" s="65">
        <f t="shared" si="40"/>
        <v>0</v>
      </c>
      <c r="AG48" s="65">
        <f t="shared" si="40"/>
        <v>0</v>
      </c>
      <c r="AH48" s="65">
        <f t="shared" si="40"/>
        <v>0</v>
      </c>
      <c r="AI48" s="65">
        <f t="shared" si="40"/>
        <v>1421.4</v>
      </c>
      <c r="AJ48" s="65">
        <f t="shared" si="40"/>
        <v>2201.11</v>
      </c>
      <c r="AK48" s="65">
        <f t="shared" si="40"/>
        <v>0</v>
      </c>
      <c r="AL48" s="65">
        <f t="shared" si="40"/>
        <v>0</v>
      </c>
      <c r="AR48" s="17">
        <v>900</v>
      </c>
      <c r="AS48" s="65">
        <f t="shared" si="36"/>
        <v>521</v>
      </c>
      <c r="AT48" s="65">
        <f t="shared" si="34"/>
        <v>783</v>
      </c>
      <c r="AU48" s="65">
        <f t="shared" si="34"/>
        <v>730</v>
      </c>
      <c r="AV48" s="65">
        <f t="shared" si="34"/>
        <v>1122</v>
      </c>
      <c r="AW48" s="65">
        <f t="shared" si="34"/>
        <v>853</v>
      </c>
      <c r="AX48" s="65">
        <f t="shared" si="34"/>
        <v>1262</v>
      </c>
      <c r="AY48" s="65">
        <f t="shared" si="34"/>
        <v>1025</v>
      </c>
      <c r="AZ48" s="65">
        <f t="shared" si="34"/>
        <v>1561</v>
      </c>
      <c r="BA48" s="65">
        <f t="shared" si="34"/>
        <v>1334</v>
      </c>
      <c r="BB48" s="65">
        <f t="shared" si="34"/>
        <v>2010</v>
      </c>
      <c r="BC48" s="65">
        <f t="shared" si="34"/>
        <v>1145</v>
      </c>
      <c r="BD48" s="65">
        <f t="shared" si="34"/>
        <v>1767</v>
      </c>
      <c r="BE48" s="65">
        <f t="shared" si="34"/>
        <v>1788</v>
      </c>
      <c r="BF48" s="65">
        <f t="shared" si="34"/>
        <v>2761</v>
      </c>
      <c r="BG48" s="18">
        <v>900</v>
      </c>
    </row>
    <row r="49" spans="23:59" ht="15.75" thickBot="1" x14ac:dyDescent="0.3">
      <c r="W49">
        <v>1</v>
      </c>
      <c r="X49" s="17">
        <v>1200</v>
      </c>
      <c r="Y49" s="65">
        <f>AS25</f>
        <v>683</v>
      </c>
      <c r="Z49" s="65">
        <f t="shared" ref="Z49:AL49" si="41">AT25</f>
        <v>1033</v>
      </c>
      <c r="AA49" s="65">
        <f t="shared" si="41"/>
        <v>958</v>
      </c>
      <c r="AB49" s="65">
        <f t="shared" si="41"/>
        <v>1480</v>
      </c>
      <c r="AC49" s="65">
        <f t="shared" si="41"/>
        <v>1122</v>
      </c>
      <c r="AD49" s="65">
        <f t="shared" si="41"/>
        <v>1665</v>
      </c>
      <c r="AE49" s="65">
        <f t="shared" si="41"/>
        <v>1351</v>
      </c>
      <c r="AF49" s="65">
        <f t="shared" si="41"/>
        <v>2065</v>
      </c>
      <c r="AG49" s="65">
        <f t="shared" si="41"/>
        <v>1762</v>
      </c>
      <c r="AH49" s="65">
        <f t="shared" si="41"/>
        <v>2661</v>
      </c>
      <c r="AI49" s="65">
        <f t="shared" si="41"/>
        <v>1497</v>
      </c>
      <c r="AJ49" s="65">
        <f t="shared" si="41"/>
        <v>2322</v>
      </c>
      <c r="AK49" s="65">
        <f t="shared" si="41"/>
        <v>2352</v>
      </c>
      <c r="AL49" s="65">
        <f t="shared" si="41"/>
        <v>3645</v>
      </c>
      <c r="AM49" s="18">
        <v>1200</v>
      </c>
      <c r="AR49" s="17">
        <v>1000</v>
      </c>
      <c r="AS49" s="65">
        <f t="shared" si="36"/>
        <v>575</v>
      </c>
      <c r="AT49" s="65">
        <f t="shared" si="34"/>
        <v>867</v>
      </c>
      <c r="AU49" s="65">
        <f t="shared" si="34"/>
        <v>806</v>
      </c>
      <c r="AV49" s="65">
        <f t="shared" si="34"/>
        <v>1241</v>
      </c>
      <c r="AW49" s="65">
        <f t="shared" si="34"/>
        <v>943</v>
      </c>
      <c r="AX49" s="65">
        <f t="shared" si="34"/>
        <v>1396</v>
      </c>
      <c r="AY49" s="65">
        <f t="shared" si="34"/>
        <v>1134</v>
      </c>
      <c r="AZ49" s="65">
        <f t="shared" si="34"/>
        <v>1766</v>
      </c>
      <c r="BA49" s="65">
        <f t="shared" si="34"/>
        <v>1477</v>
      </c>
      <c r="BB49" s="65">
        <f t="shared" si="34"/>
        <v>2227</v>
      </c>
      <c r="BC49" s="65">
        <f t="shared" si="34"/>
        <v>1262</v>
      </c>
      <c r="BD49" s="65">
        <f t="shared" si="34"/>
        <v>1952</v>
      </c>
      <c r="BE49" s="65">
        <f t="shared" si="34"/>
        <v>1976</v>
      </c>
      <c r="BF49" s="65">
        <f t="shared" si="34"/>
        <v>3056</v>
      </c>
      <c r="BG49" s="18">
        <v>1000</v>
      </c>
    </row>
    <row r="50" spans="23:59" ht="15.75" thickBot="1" x14ac:dyDescent="0.3">
      <c r="W50">
        <v>2</v>
      </c>
      <c r="Y50" s="65">
        <f>AS51</f>
        <v>683</v>
      </c>
      <c r="Z50" s="65">
        <f t="shared" ref="Z50:AL50" si="42">AT51</f>
        <v>1033</v>
      </c>
      <c r="AA50" s="65">
        <f t="shared" si="42"/>
        <v>958</v>
      </c>
      <c r="AB50" s="65">
        <f t="shared" si="42"/>
        <v>1480</v>
      </c>
      <c r="AC50" s="65">
        <f t="shared" si="42"/>
        <v>1122</v>
      </c>
      <c r="AD50" s="65">
        <f t="shared" si="42"/>
        <v>1665</v>
      </c>
      <c r="AE50" s="65">
        <f t="shared" si="42"/>
        <v>1351</v>
      </c>
      <c r="AF50" s="65">
        <f t="shared" si="42"/>
        <v>2065</v>
      </c>
      <c r="AG50" s="65">
        <f t="shared" si="42"/>
        <v>1762</v>
      </c>
      <c r="AH50" s="65">
        <f t="shared" si="42"/>
        <v>2661</v>
      </c>
      <c r="AI50" s="65">
        <f t="shared" si="42"/>
        <v>1497</v>
      </c>
      <c r="AJ50" s="65">
        <f t="shared" si="42"/>
        <v>2322</v>
      </c>
      <c r="AK50" s="65">
        <f t="shared" si="42"/>
        <v>2352</v>
      </c>
      <c r="AL50" s="65">
        <f t="shared" si="42"/>
        <v>3645</v>
      </c>
      <c r="AR50" s="17">
        <v>1100</v>
      </c>
      <c r="AS50" s="65">
        <f t="shared" si="36"/>
        <v>629</v>
      </c>
      <c r="AT50" s="65">
        <f t="shared" si="34"/>
        <v>952</v>
      </c>
      <c r="AU50" s="65">
        <f t="shared" si="34"/>
        <v>882</v>
      </c>
      <c r="AV50" s="65">
        <f t="shared" si="34"/>
        <v>1404</v>
      </c>
      <c r="AW50" s="65">
        <f t="shared" si="34"/>
        <v>1033</v>
      </c>
      <c r="AX50" s="65">
        <f t="shared" si="34"/>
        <v>1528</v>
      </c>
      <c r="AY50" s="65">
        <f t="shared" si="34"/>
        <v>1242</v>
      </c>
      <c r="AZ50" s="65">
        <f t="shared" si="34"/>
        <v>1897</v>
      </c>
      <c r="BA50" s="65">
        <f t="shared" si="34"/>
        <v>1620</v>
      </c>
      <c r="BB50" s="65">
        <f t="shared" si="34"/>
        <v>2444</v>
      </c>
      <c r="BC50" s="65">
        <f t="shared" si="34"/>
        <v>1380</v>
      </c>
      <c r="BD50" s="65">
        <f t="shared" si="34"/>
        <v>2137</v>
      </c>
      <c r="BE50" s="65">
        <f t="shared" si="34"/>
        <v>2164</v>
      </c>
      <c r="BF50" s="65">
        <f t="shared" si="34"/>
        <v>3350</v>
      </c>
      <c r="BG50" s="18">
        <v>1100</v>
      </c>
    </row>
    <row r="51" spans="23:59" ht="15.75" thickBot="1" x14ac:dyDescent="0.3">
      <c r="W51">
        <v>3</v>
      </c>
      <c r="Y51" s="65">
        <f>AS77</f>
        <v>683</v>
      </c>
      <c r="Z51" s="65">
        <f t="shared" ref="Z51:AL51" si="43">AT77</f>
        <v>1033</v>
      </c>
      <c r="AA51" s="65">
        <f t="shared" si="43"/>
        <v>0</v>
      </c>
      <c r="AB51" s="65">
        <f t="shared" si="43"/>
        <v>0</v>
      </c>
      <c r="AC51" s="65">
        <f t="shared" si="43"/>
        <v>1133.22</v>
      </c>
      <c r="AD51" s="65">
        <f t="shared" si="43"/>
        <v>1681.65</v>
      </c>
      <c r="AE51" s="65">
        <f t="shared" si="43"/>
        <v>0</v>
      </c>
      <c r="AF51" s="65">
        <f t="shared" si="43"/>
        <v>0</v>
      </c>
      <c r="AG51" s="65">
        <f t="shared" si="43"/>
        <v>0</v>
      </c>
      <c r="AH51" s="65">
        <f t="shared" si="43"/>
        <v>0</v>
      </c>
      <c r="AI51" s="65">
        <f t="shared" si="43"/>
        <v>1541.91</v>
      </c>
      <c r="AJ51" s="65">
        <f t="shared" si="43"/>
        <v>2391.66</v>
      </c>
      <c r="AK51" s="65">
        <f t="shared" si="43"/>
        <v>0</v>
      </c>
      <c r="AL51" s="65">
        <f t="shared" si="43"/>
        <v>0</v>
      </c>
      <c r="AR51" s="17">
        <v>1200</v>
      </c>
      <c r="AS51" s="65">
        <f t="shared" si="36"/>
        <v>683</v>
      </c>
      <c r="AT51" s="65">
        <f t="shared" si="34"/>
        <v>1033</v>
      </c>
      <c r="AU51" s="65">
        <f t="shared" si="34"/>
        <v>958</v>
      </c>
      <c r="AV51" s="65">
        <f t="shared" si="34"/>
        <v>1480</v>
      </c>
      <c r="AW51" s="65">
        <f t="shared" si="34"/>
        <v>1122</v>
      </c>
      <c r="AX51" s="65">
        <f t="shared" si="34"/>
        <v>1665</v>
      </c>
      <c r="AY51" s="65">
        <f t="shared" si="34"/>
        <v>1351</v>
      </c>
      <c r="AZ51" s="65">
        <f t="shared" si="34"/>
        <v>2065</v>
      </c>
      <c r="BA51" s="65">
        <f t="shared" si="34"/>
        <v>1762</v>
      </c>
      <c r="BB51" s="65">
        <f t="shared" si="34"/>
        <v>2661</v>
      </c>
      <c r="BC51" s="65">
        <f t="shared" si="34"/>
        <v>1497</v>
      </c>
      <c r="BD51" s="65">
        <f t="shared" si="34"/>
        <v>2322</v>
      </c>
      <c r="BE51" s="65">
        <f t="shared" si="34"/>
        <v>2352</v>
      </c>
      <c r="BF51" s="65">
        <f t="shared" si="34"/>
        <v>3645</v>
      </c>
      <c r="BG51" s="18">
        <v>1200</v>
      </c>
    </row>
    <row r="52" spans="23:59" ht="15.75" thickBot="1" x14ac:dyDescent="0.3">
      <c r="W52">
        <v>4</v>
      </c>
      <c r="Y52" s="65">
        <f>AS103</f>
        <v>683</v>
      </c>
      <c r="Z52" s="65">
        <f t="shared" ref="Z52:AL52" si="44">AT103</f>
        <v>1033</v>
      </c>
      <c r="AA52" s="65">
        <f t="shared" si="44"/>
        <v>0</v>
      </c>
      <c r="AB52" s="65">
        <f t="shared" si="44"/>
        <v>0</v>
      </c>
      <c r="AC52" s="65">
        <f t="shared" si="44"/>
        <v>1133.22</v>
      </c>
      <c r="AD52" s="65">
        <f t="shared" si="44"/>
        <v>1681.65</v>
      </c>
      <c r="AE52" s="65">
        <f t="shared" si="44"/>
        <v>0</v>
      </c>
      <c r="AF52" s="65">
        <f t="shared" si="44"/>
        <v>0</v>
      </c>
      <c r="AG52" s="65">
        <f t="shared" si="44"/>
        <v>0</v>
      </c>
      <c r="AH52" s="65">
        <f t="shared" si="44"/>
        <v>0</v>
      </c>
      <c r="AI52" s="65">
        <f t="shared" si="44"/>
        <v>1541.91</v>
      </c>
      <c r="AJ52" s="65">
        <f t="shared" si="44"/>
        <v>2391.66</v>
      </c>
      <c r="AK52" s="65">
        <f t="shared" si="44"/>
        <v>0</v>
      </c>
      <c r="AL52" s="65">
        <f t="shared" si="44"/>
        <v>0</v>
      </c>
      <c r="AR52" s="17">
        <v>1300</v>
      </c>
      <c r="AS52" s="65">
        <f t="shared" si="36"/>
        <v>737</v>
      </c>
      <c r="AT52" s="65">
        <f t="shared" si="34"/>
        <v>1116</v>
      </c>
      <c r="AU52" s="65">
        <f t="shared" si="34"/>
        <v>1034</v>
      </c>
      <c r="AV52" s="65">
        <f t="shared" si="34"/>
        <v>1599</v>
      </c>
      <c r="AW52" s="65">
        <f t="shared" si="34"/>
        <v>1212</v>
      </c>
      <c r="AX52" s="65">
        <f t="shared" si="34"/>
        <v>1799</v>
      </c>
      <c r="AY52" s="65">
        <f t="shared" si="34"/>
        <v>1460</v>
      </c>
      <c r="AZ52" s="65">
        <f t="shared" si="34"/>
        <v>2233</v>
      </c>
      <c r="BA52" s="65">
        <f t="shared" si="34"/>
        <v>1905</v>
      </c>
      <c r="BB52" s="65">
        <f t="shared" si="34"/>
        <v>2878</v>
      </c>
      <c r="BC52" s="65">
        <f t="shared" si="34"/>
        <v>1614</v>
      </c>
      <c r="BD52" s="65">
        <f t="shared" si="34"/>
        <v>2507</v>
      </c>
      <c r="BE52" s="65">
        <f t="shared" si="34"/>
        <v>2541</v>
      </c>
      <c r="BF52" s="65">
        <f t="shared" si="34"/>
        <v>3940</v>
      </c>
      <c r="BG52" s="18">
        <v>1300</v>
      </c>
    </row>
    <row r="53" spans="23:59" ht="15.75" thickBot="1" x14ac:dyDescent="0.3">
      <c r="W53">
        <v>1</v>
      </c>
      <c r="X53" s="17">
        <v>1300</v>
      </c>
      <c r="Y53" s="65">
        <f>AS26</f>
        <v>737</v>
      </c>
      <c r="Z53" s="65">
        <f t="shared" ref="Z53:AL53" si="45">AT26</f>
        <v>1116</v>
      </c>
      <c r="AA53" s="65">
        <f t="shared" si="45"/>
        <v>1034</v>
      </c>
      <c r="AB53" s="65">
        <f t="shared" si="45"/>
        <v>1599</v>
      </c>
      <c r="AC53" s="65">
        <f t="shared" si="45"/>
        <v>1212</v>
      </c>
      <c r="AD53" s="65">
        <f t="shared" si="45"/>
        <v>1799</v>
      </c>
      <c r="AE53" s="65">
        <f t="shared" si="45"/>
        <v>1460</v>
      </c>
      <c r="AF53" s="65">
        <f t="shared" si="45"/>
        <v>2233</v>
      </c>
      <c r="AG53" s="65">
        <f t="shared" si="45"/>
        <v>1905</v>
      </c>
      <c r="AH53" s="65">
        <f t="shared" si="45"/>
        <v>2878</v>
      </c>
      <c r="AI53" s="65">
        <f t="shared" si="45"/>
        <v>1614</v>
      </c>
      <c r="AJ53" s="65">
        <f t="shared" si="45"/>
        <v>2507</v>
      </c>
      <c r="AK53" s="65">
        <f t="shared" si="45"/>
        <v>2541</v>
      </c>
      <c r="AL53" s="65">
        <f t="shared" si="45"/>
        <v>3940</v>
      </c>
      <c r="AM53" s="18">
        <v>1300</v>
      </c>
      <c r="AR53" s="17">
        <v>1400</v>
      </c>
      <c r="AS53" s="65">
        <f t="shared" si="36"/>
        <v>792</v>
      </c>
      <c r="AT53" s="65">
        <f t="shared" si="34"/>
        <v>1200</v>
      </c>
      <c r="AU53" s="65">
        <f t="shared" si="34"/>
        <v>1110</v>
      </c>
      <c r="AV53" s="65">
        <f t="shared" si="34"/>
        <v>1718</v>
      </c>
      <c r="AW53" s="65">
        <f t="shared" si="34"/>
        <v>1301</v>
      </c>
      <c r="AX53" s="65">
        <f t="shared" si="34"/>
        <v>1934</v>
      </c>
      <c r="AY53" s="65">
        <f t="shared" si="34"/>
        <v>1569</v>
      </c>
      <c r="AZ53" s="65">
        <f t="shared" si="34"/>
        <v>2401</v>
      </c>
      <c r="BA53" s="65">
        <f t="shared" si="34"/>
        <v>2048</v>
      </c>
      <c r="BB53" s="65">
        <f t="shared" si="34"/>
        <v>3095</v>
      </c>
      <c r="BC53" s="65">
        <f t="shared" si="34"/>
        <v>1731</v>
      </c>
      <c r="BD53" s="65">
        <f t="shared" si="34"/>
        <v>2691</v>
      </c>
      <c r="BE53" s="65">
        <f t="shared" si="34"/>
        <v>2729</v>
      </c>
      <c r="BF53" s="65">
        <f t="shared" si="34"/>
        <v>4235</v>
      </c>
      <c r="BG53" s="18">
        <v>1400</v>
      </c>
    </row>
    <row r="54" spans="23:59" ht="15.75" thickBot="1" x14ac:dyDescent="0.3">
      <c r="W54">
        <v>2</v>
      </c>
      <c r="Y54" s="65">
        <f>AS52</f>
        <v>737</v>
      </c>
      <c r="Z54" s="65">
        <f t="shared" ref="Z54:AL54" si="46">AT52</f>
        <v>1116</v>
      </c>
      <c r="AA54" s="65">
        <f t="shared" si="46"/>
        <v>1034</v>
      </c>
      <c r="AB54" s="65">
        <f t="shared" si="46"/>
        <v>1599</v>
      </c>
      <c r="AC54" s="65">
        <f t="shared" si="46"/>
        <v>1212</v>
      </c>
      <c r="AD54" s="65">
        <f t="shared" si="46"/>
        <v>1799</v>
      </c>
      <c r="AE54" s="65">
        <f t="shared" si="46"/>
        <v>1460</v>
      </c>
      <c r="AF54" s="65">
        <f t="shared" si="46"/>
        <v>2233</v>
      </c>
      <c r="AG54" s="65">
        <f t="shared" si="46"/>
        <v>1905</v>
      </c>
      <c r="AH54" s="65">
        <f t="shared" si="46"/>
        <v>2878</v>
      </c>
      <c r="AI54" s="65">
        <f t="shared" si="46"/>
        <v>1614</v>
      </c>
      <c r="AJ54" s="65">
        <f t="shared" si="46"/>
        <v>2507</v>
      </c>
      <c r="AK54" s="65">
        <f t="shared" si="46"/>
        <v>2541</v>
      </c>
      <c r="AL54" s="65">
        <f t="shared" si="46"/>
        <v>3940</v>
      </c>
      <c r="AR54" s="17">
        <v>1500</v>
      </c>
      <c r="AS54" s="65">
        <f t="shared" si="36"/>
        <v>846</v>
      </c>
      <c r="AT54" s="65">
        <f t="shared" si="34"/>
        <v>1283</v>
      </c>
      <c r="AU54" s="65">
        <f t="shared" si="34"/>
        <v>1186</v>
      </c>
      <c r="AV54" s="65">
        <f t="shared" si="34"/>
        <v>1838</v>
      </c>
      <c r="AW54" s="65">
        <f t="shared" si="34"/>
        <v>1391</v>
      </c>
      <c r="AX54" s="65">
        <f t="shared" si="34"/>
        <v>2068</v>
      </c>
      <c r="AY54" s="65">
        <f t="shared" si="34"/>
        <v>1678</v>
      </c>
      <c r="AZ54" s="65">
        <f t="shared" si="34"/>
        <v>2568</v>
      </c>
      <c r="BA54" s="65">
        <f t="shared" si="34"/>
        <v>2191</v>
      </c>
      <c r="BB54" s="65">
        <f t="shared" si="34"/>
        <v>3311</v>
      </c>
      <c r="BC54" s="65">
        <f t="shared" si="34"/>
        <v>1848</v>
      </c>
      <c r="BD54" s="65">
        <f t="shared" si="34"/>
        <v>2876</v>
      </c>
      <c r="BE54" s="65">
        <f t="shared" si="34"/>
        <v>2917</v>
      </c>
      <c r="BF54" s="65">
        <f t="shared" si="34"/>
        <v>4530</v>
      </c>
      <c r="BG54" s="18">
        <v>1500</v>
      </c>
    </row>
    <row r="55" spans="23:59" ht="15.75" thickBot="1" x14ac:dyDescent="0.3">
      <c r="W55">
        <v>3</v>
      </c>
      <c r="Y55" s="65">
        <f>AS78</f>
        <v>737</v>
      </c>
      <c r="Z55" s="65">
        <f t="shared" ref="Z55:AL55" si="47">AT78</f>
        <v>1116</v>
      </c>
      <c r="AA55" s="65">
        <f t="shared" si="47"/>
        <v>0</v>
      </c>
      <c r="AB55" s="65">
        <f t="shared" si="47"/>
        <v>0</v>
      </c>
      <c r="AC55" s="65">
        <f t="shared" si="47"/>
        <v>1224.1200000000001</v>
      </c>
      <c r="AD55" s="65">
        <f t="shared" si="47"/>
        <v>1816.99</v>
      </c>
      <c r="AE55" s="65">
        <f t="shared" si="47"/>
        <v>0</v>
      </c>
      <c r="AF55" s="65">
        <f t="shared" si="47"/>
        <v>0</v>
      </c>
      <c r="AG55" s="65">
        <f t="shared" si="47"/>
        <v>0</v>
      </c>
      <c r="AH55" s="65">
        <f t="shared" si="47"/>
        <v>0</v>
      </c>
      <c r="AI55" s="65">
        <f t="shared" si="47"/>
        <v>1662.42</v>
      </c>
      <c r="AJ55" s="65">
        <f t="shared" si="47"/>
        <v>2582.21</v>
      </c>
      <c r="AK55" s="65">
        <f t="shared" si="47"/>
        <v>0</v>
      </c>
      <c r="AL55" s="65">
        <f t="shared" si="47"/>
        <v>0</v>
      </c>
      <c r="AR55" s="17">
        <v>1600</v>
      </c>
      <c r="AS55" s="65">
        <f>BL29*0.95</f>
        <v>855</v>
      </c>
      <c r="AT55" s="65">
        <f t="shared" ref="AT55:BF58" si="48">BM29*0.95</f>
        <v>1297.7</v>
      </c>
      <c r="AU55" s="65">
        <f t="shared" si="48"/>
        <v>1198.8999999999999</v>
      </c>
      <c r="AV55" s="65">
        <f t="shared" si="48"/>
        <v>1859.1499999999999</v>
      </c>
      <c r="AW55" s="65">
        <f t="shared" si="48"/>
        <v>1406.95</v>
      </c>
      <c r="AX55" s="65">
        <f t="shared" si="48"/>
        <v>2092.85</v>
      </c>
      <c r="AY55" s="65">
        <f t="shared" si="48"/>
        <v>1696.6999999999998</v>
      </c>
      <c r="AZ55" s="65">
        <f t="shared" si="48"/>
        <v>2599.1999999999998</v>
      </c>
      <c r="BA55" s="65">
        <f t="shared" si="48"/>
        <v>2216.35</v>
      </c>
      <c r="BB55" s="65">
        <f t="shared" si="48"/>
        <v>3351.6</v>
      </c>
      <c r="BC55" s="65">
        <f t="shared" si="48"/>
        <v>1866.75</v>
      </c>
      <c r="BD55" s="65">
        <f t="shared" si="48"/>
        <v>2907.95</v>
      </c>
      <c r="BE55" s="65">
        <f t="shared" si="48"/>
        <v>2949.75</v>
      </c>
      <c r="BF55" s="65">
        <f t="shared" si="48"/>
        <v>4583.75</v>
      </c>
      <c r="BG55" s="18">
        <v>1600</v>
      </c>
    </row>
    <row r="56" spans="23:59" ht="15.75" thickBot="1" x14ac:dyDescent="0.3">
      <c r="W56">
        <v>4</v>
      </c>
      <c r="Y56" s="65">
        <f>AS104</f>
        <v>737</v>
      </c>
      <c r="Z56" s="65">
        <f t="shared" ref="Z56:AL56" si="49">AT104</f>
        <v>1116</v>
      </c>
      <c r="AA56" s="65">
        <f t="shared" si="49"/>
        <v>0</v>
      </c>
      <c r="AB56" s="65">
        <f t="shared" si="49"/>
        <v>0</v>
      </c>
      <c r="AC56" s="65">
        <f t="shared" si="49"/>
        <v>1224.1200000000001</v>
      </c>
      <c r="AD56" s="65">
        <f t="shared" si="49"/>
        <v>1816.99</v>
      </c>
      <c r="AE56" s="65">
        <f t="shared" si="49"/>
        <v>0</v>
      </c>
      <c r="AF56" s="65">
        <f t="shared" si="49"/>
        <v>0</v>
      </c>
      <c r="AG56" s="65">
        <f t="shared" si="49"/>
        <v>0</v>
      </c>
      <c r="AH56" s="65">
        <f t="shared" si="49"/>
        <v>0</v>
      </c>
      <c r="AI56" s="65">
        <f t="shared" si="49"/>
        <v>1662.42</v>
      </c>
      <c r="AJ56" s="65">
        <f t="shared" si="49"/>
        <v>2582.21</v>
      </c>
      <c r="AK56" s="65">
        <f t="shared" si="49"/>
        <v>0</v>
      </c>
      <c r="AL56" s="65">
        <f t="shared" si="49"/>
        <v>0</v>
      </c>
      <c r="AR56" s="17">
        <v>1700</v>
      </c>
      <c r="AS56" s="65">
        <f t="shared" ref="AS56:AS58" si="50">BL30*0.95</f>
        <v>906.3</v>
      </c>
      <c r="AT56" s="65">
        <f t="shared" si="48"/>
        <v>1376.55</v>
      </c>
      <c r="AU56" s="65">
        <f t="shared" si="48"/>
        <v>1271.0999999999999</v>
      </c>
      <c r="AV56" s="65">
        <f t="shared" si="48"/>
        <v>1972.1999999999998</v>
      </c>
      <c r="AW56" s="65">
        <f t="shared" si="48"/>
        <v>1491.5</v>
      </c>
      <c r="AX56" s="65">
        <f t="shared" si="48"/>
        <v>2220.15</v>
      </c>
      <c r="AY56" s="65">
        <f t="shared" si="48"/>
        <v>1800.25</v>
      </c>
      <c r="AZ56" s="65">
        <f t="shared" si="48"/>
        <v>2758.7999999999997</v>
      </c>
      <c r="BA56" s="65">
        <f t="shared" si="48"/>
        <v>2352.1999999999998</v>
      </c>
      <c r="BB56" s="65">
        <f t="shared" si="48"/>
        <v>3557.75</v>
      </c>
      <c r="BC56" s="65">
        <f t="shared" si="48"/>
        <v>1977.8999999999999</v>
      </c>
      <c r="BD56" s="65">
        <f t="shared" si="48"/>
        <v>3083.7</v>
      </c>
      <c r="BE56" s="65">
        <f t="shared" si="48"/>
        <v>3129.2999999999997</v>
      </c>
      <c r="BF56" s="65">
        <f t="shared" si="48"/>
        <v>4864</v>
      </c>
      <c r="BG56" s="18">
        <v>1700</v>
      </c>
    </row>
    <row r="57" spans="23:59" ht="15.75" thickBot="1" x14ac:dyDescent="0.3">
      <c r="W57">
        <v>1</v>
      </c>
      <c r="X57" s="17">
        <v>1400</v>
      </c>
      <c r="Y57" s="65">
        <f>AS27</f>
        <v>792</v>
      </c>
      <c r="Z57" s="65">
        <f t="shared" ref="Z57:AL57" si="51">AT27</f>
        <v>1200</v>
      </c>
      <c r="AA57" s="65">
        <f t="shared" si="51"/>
        <v>1110</v>
      </c>
      <c r="AB57" s="65">
        <f t="shared" si="51"/>
        <v>1718</v>
      </c>
      <c r="AC57" s="65">
        <f t="shared" si="51"/>
        <v>1301</v>
      </c>
      <c r="AD57" s="65">
        <f t="shared" si="51"/>
        <v>1934</v>
      </c>
      <c r="AE57" s="65">
        <f t="shared" si="51"/>
        <v>1569</v>
      </c>
      <c r="AF57" s="65">
        <f t="shared" si="51"/>
        <v>2401</v>
      </c>
      <c r="AG57" s="65">
        <f t="shared" si="51"/>
        <v>2048</v>
      </c>
      <c r="AH57" s="65">
        <f t="shared" si="51"/>
        <v>3095</v>
      </c>
      <c r="AI57" s="65">
        <f t="shared" si="51"/>
        <v>1731</v>
      </c>
      <c r="AJ57" s="65">
        <f t="shared" si="51"/>
        <v>2691</v>
      </c>
      <c r="AK57" s="65">
        <f t="shared" si="51"/>
        <v>2729</v>
      </c>
      <c r="AL57" s="65">
        <f t="shared" si="51"/>
        <v>4235</v>
      </c>
      <c r="AM57" s="18">
        <v>1400</v>
      </c>
      <c r="AR57" s="17">
        <v>1800</v>
      </c>
      <c r="AS57" s="65">
        <f t="shared" si="50"/>
        <v>957.59999999999991</v>
      </c>
      <c r="AT57" s="65">
        <f t="shared" si="48"/>
        <v>1456.35</v>
      </c>
      <c r="AU57" s="65">
        <f t="shared" si="48"/>
        <v>1343.3</v>
      </c>
      <c r="AV57" s="65">
        <f t="shared" si="48"/>
        <v>2085.25</v>
      </c>
      <c r="AW57" s="65">
        <f t="shared" si="48"/>
        <v>1577</v>
      </c>
      <c r="AX57" s="65">
        <f t="shared" si="48"/>
        <v>2348.4</v>
      </c>
      <c r="AY57" s="65">
        <f t="shared" si="48"/>
        <v>1903.8</v>
      </c>
      <c r="AZ57" s="65">
        <f t="shared" si="48"/>
        <v>2918.3999999999996</v>
      </c>
      <c r="BA57" s="65">
        <f t="shared" si="48"/>
        <v>2488.0499999999997</v>
      </c>
      <c r="BB57" s="65">
        <f t="shared" si="48"/>
        <v>3763.8999999999996</v>
      </c>
      <c r="BC57" s="65">
        <f t="shared" si="48"/>
        <v>2089.0499999999997</v>
      </c>
      <c r="BD57" s="65">
        <f t="shared" si="48"/>
        <v>3259.45</v>
      </c>
      <c r="BE57" s="65">
        <f t="shared" si="48"/>
        <v>3307.8999999999996</v>
      </c>
      <c r="BF57" s="65">
        <f t="shared" si="48"/>
        <v>5144.25</v>
      </c>
      <c r="BG57" s="18">
        <v>1800</v>
      </c>
    </row>
    <row r="58" spans="23:59" ht="15.75" thickBot="1" x14ac:dyDescent="0.3">
      <c r="W58">
        <v>2</v>
      </c>
      <c r="Y58" s="65">
        <f>AS53</f>
        <v>792</v>
      </c>
      <c r="Z58" s="65">
        <f t="shared" ref="Z58:AL58" si="52">AT53</f>
        <v>1200</v>
      </c>
      <c r="AA58" s="65">
        <f t="shared" si="52"/>
        <v>1110</v>
      </c>
      <c r="AB58" s="65">
        <f t="shared" si="52"/>
        <v>1718</v>
      </c>
      <c r="AC58" s="65">
        <f t="shared" si="52"/>
        <v>1301</v>
      </c>
      <c r="AD58" s="65">
        <f t="shared" si="52"/>
        <v>1934</v>
      </c>
      <c r="AE58" s="65">
        <f t="shared" si="52"/>
        <v>1569</v>
      </c>
      <c r="AF58" s="65">
        <f t="shared" si="52"/>
        <v>2401</v>
      </c>
      <c r="AG58" s="65">
        <f t="shared" si="52"/>
        <v>2048</v>
      </c>
      <c r="AH58" s="65">
        <f t="shared" si="52"/>
        <v>3095</v>
      </c>
      <c r="AI58" s="65">
        <f t="shared" si="52"/>
        <v>1731</v>
      </c>
      <c r="AJ58" s="65">
        <f t="shared" si="52"/>
        <v>2691</v>
      </c>
      <c r="AK58" s="65">
        <f t="shared" si="52"/>
        <v>2729</v>
      </c>
      <c r="AL58" s="65">
        <f t="shared" si="52"/>
        <v>4235</v>
      </c>
      <c r="AR58" s="17">
        <v>1900</v>
      </c>
      <c r="AS58" s="65">
        <f t="shared" si="50"/>
        <v>1008.9</v>
      </c>
      <c r="AT58" s="65">
        <f t="shared" si="48"/>
        <v>1535.1999999999998</v>
      </c>
      <c r="AU58" s="65">
        <f t="shared" si="48"/>
        <v>1415.5</v>
      </c>
      <c r="AV58" s="65">
        <f t="shared" si="48"/>
        <v>2199.25</v>
      </c>
      <c r="AW58" s="65">
        <f t="shared" si="48"/>
        <v>1662.5</v>
      </c>
      <c r="AX58" s="65">
        <f t="shared" si="48"/>
        <v>2475.6999999999998</v>
      </c>
      <c r="AY58" s="65">
        <f t="shared" si="48"/>
        <v>2007.35</v>
      </c>
      <c r="AZ58" s="65">
        <f t="shared" si="48"/>
        <v>3078</v>
      </c>
      <c r="BA58" s="65">
        <f t="shared" si="48"/>
        <v>2623.9</v>
      </c>
      <c r="BB58" s="65">
        <f t="shared" si="48"/>
        <v>3970.0499999999997</v>
      </c>
      <c r="BC58" s="65">
        <f t="shared" si="48"/>
        <v>2200.1999999999998</v>
      </c>
      <c r="BD58" s="65">
        <f t="shared" si="48"/>
        <v>3435.2</v>
      </c>
      <c r="BE58" s="65">
        <f t="shared" si="48"/>
        <v>3486.5</v>
      </c>
      <c r="BF58" s="65">
        <f t="shared" si="48"/>
        <v>5423.55</v>
      </c>
      <c r="BG58" s="18">
        <v>1900</v>
      </c>
    </row>
    <row r="59" spans="23:59" ht="15.75" thickBot="1" x14ac:dyDescent="0.3">
      <c r="W59">
        <v>3</v>
      </c>
      <c r="Y59" s="65">
        <f>AS79</f>
        <v>792</v>
      </c>
      <c r="Z59" s="65">
        <f t="shared" ref="Z59:AL59" si="53">AT79</f>
        <v>1200</v>
      </c>
      <c r="AA59" s="65">
        <f t="shared" si="53"/>
        <v>0</v>
      </c>
      <c r="AB59" s="65">
        <f t="shared" si="53"/>
        <v>0</v>
      </c>
      <c r="AC59" s="65">
        <f t="shared" si="53"/>
        <v>1314.01</v>
      </c>
      <c r="AD59" s="65">
        <f t="shared" si="53"/>
        <v>1953.34</v>
      </c>
      <c r="AE59" s="65">
        <f t="shared" si="53"/>
        <v>0</v>
      </c>
      <c r="AF59" s="65">
        <f t="shared" si="53"/>
        <v>0</v>
      </c>
      <c r="AG59" s="65">
        <f t="shared" si="53"/>
        <v>0</v>
      </c>
      <c r="AH59" s="65">
        <f t="shared" si="53"/>
        <v>0</v>
      </c>
      <c r="AI59" s="65">
        <f t="shared" si="53"/>
        <v>1782.93</v>
      </c>
      <c r="AJ59" s="65">
        <f t="shared" si="53"/>
        <v>2771.73</v>
      </c>
      <c r="AK59" s="65">
        <f t="shared" si="53"/>
        <v>0</v>
      </c>
      <c r="AL59" s="65">
        <f t="shared" si="53"/>
        <v>0</v>
      </c>
      <c r="AR59" s="17">
        <v>2000</v>
      </c>
      <c r="AS59" s="65">
        <f>BL33*0.9</f>
        <v>1004.4</v>
      </c>
      <c r="AT59" s="65">
        <f t="shared" ref="AT59:BF64" si="54">BM33*0.9</f>
        <v>1529.1000000000001</v>
      </c>
      <c r="AU59" s="65">
        <f t="shared" si="54"/>
        <v>1409.4</v>
      </c>
      <c r="AV59" s="65">
        <f t="shared" si="54"/>
        <v>2190.6</v>
      </c>
      <c r="AW59" s="65">
        <f t="shared" si="54"/>
        <v>1655.1000000000001</v>
      </c>
      <c r="AX59" s="65">
        <f t="shared" si="54"/>
        <v>2466</v>
      </c>
      <c r="AY59" s="65">
        <f t="shared" si="54"/>
        <v>1999.8</v>
      </c>
      <c r="AZ59" s="65">
        <f t="shared" si="54"/>
        <v>3067.2000000000003</v>
      </c>
      <c r="BA59" s="65">
        <f t="shared" si="54"/>
        <v>2613.6</v>
      </c>
      <c r="BB59" s="65">
        <f t="shared" si="54"/>
        <v>3956.4</v>
      </c>
      <c r="BC59" s="65">
        <f t="shared" si="54"/>
        <v>2189.7000000000003</v>
      </c>
      <c r="BD59" s="65">
        <f t="shared" si="54"/>
        <v>3420</v>
      </c>
      <c r="BE59" s="65">
        <f t="shared" si="54"/>
        <v>3472.2000000000003</v>
      </c>
      <c r="BF59" s="65">
        <f t="shared" si="54"/>
        <v>5403.6</v>
      </c>
      <c r="BG59" s="18">
        <v>2000</v>
      </c>
    </row>
    <row r="60" spans="23:59" ht="15.75" thickBot="1" x14ac:dyDescent="0.3">
      <c r="W60">
        <v>4</v>
      </c>
      <c r="Y60" s="65">
        <f>AS105</f>
        <v>792</v>
      </c>
      <c r="Z60" s="65">
        <f t="shared" ref="Z60:AL60" si="55">AT105</f>
        <v>1200</v>
      </c>
      <c r="AA60" s="65">
        <f t="shared" si="55"/>
        <v>0</v>
      </c>
      <c r="AB60" s="65">
        <f t="shared" si="55"/>
        <v>0</v>
      </c>
      <c r="AC60" s="65">
        <f t="shared" si="55"/>
        <v>1314.01</v>
      </c>
      <c r="AD60" s="65">
        <f t="shared" si="55"/>
        <v>1953.34</v>
      </c>
      <c r="AE60" s="65">
        <f t="shared" si="55"/>
        <v>0</v>
      </c>
      <c r="AF60" s="65">
        <f t="shared" si="55"/>
        <v>0</v>
      </c>
      <c r="AG60" s="65">
        <f t="shared" si="55"/>
        <v>0</v>
      </c>
      <c r="AH60" s="65">
        <f t="shared" si="55"/>
        <v>0</v>
      </c>
      <c r="AI60" s="65">
        <f t="shared" si="55"/>
        <v>1782.93</v>
      </c>
      <c r="AJ60" s="65">
        <f t="shared" si="55"/>
        <v>2771.73</v>
      </c>
      <c r="AK60" s="65">
        <f t="shared" si="55"/>
        <v>0</v>
      </c>
      <c r="AL60" s="65">
        <f t="shared" si="55"/>
        <v>0</v>
      </c>
      <c r="AR60" s="17">
        <v>2200</v>
      </c>
      <c r="AS60" s="65">
        <f t="shared" ref="AS60:AS64" si="56">BL34*0.9</f>
        <v>1101.6000000000001</v>
      </c>
      <c r="AT60" s="65">
        <f t="shared" si="54"/>
        <v>1679.4</v>
      </c>
      <c r="AU60" s="65">
        <f t="shared" si="54"/>
        <v>1546.2</v>
      </c>
      <c r="AV60" s="65">
        <f t="shared" si="54"/>
        <v>2404.8000000000002</v>
      </c>
      <c r="AW60" s="65">
        <f t="shared" si="54"/>
        <v>1817.1000000000001</v>
      </c>
      <c r="AX60" s="65">
        <f t="shared" si="54"/>
        <v>2708.1</v>
      </c>
      <c r="AY60" s="65">
        <f t="shared" si="54"/>
        <v>2195.1</v>
      </c>
      <c r="AZ60" s="65">
        <f t="shared" si="54"/>
        <v>3369.6</v>
      </c>
      <c r="BA60" s="65">
        <f t="shared" si="54"/>
        <v>2871</v>
      </c>
      <c r="BB60" s="65">
        <f t="shared" si="54"/>
        <v>4347</v>
      </c>
      <c r="BC60" s="65">
        <f t="shared" si="54"/>
        <v>2401.2000000000003</v>
      </c>
      <c r="BD60" s="65">
        <f t="shared" si="54"/>
        <v>3753</v>
      </c>
      <c r="BE60" s="65">
        <f t="shared" si="54"/>
        <v>3811.5</v>
      </c>
      <c r="BF60" s="65">
        <f t="shared" si="54"/>
        <v>5934.6</v>
      </c>
      <c r="BG60" s="18">
        <v>2200</v>
      </c>
    </row>
    <row r="61" spans="23:59" ht="15.75" thickBot="1" x14ac:dyDescent="0.3">
      <c r="W61">
        <v>1</v>
      </c>
      <c r="X61" s="17">
        <v>1500</v>
      </c>
      <c r="Y61" s="65">
        <f>AS28</f>
        <v>846</v>
      </c>
      <c r="Z61" s="65">
        <f t="shared" ref="Z61:AL61" si="57">AT28</f>
        <v>1283</v>
      </c>
      <c r="AA61" s="65">
        <f t="shared" si="57"/>
        <v>1186</v>
      </c>
      <c r="AB61" s="65">
        <f t="shared" si="57"/>
        <v>1838</v>
      </c>
      <c r="AC61" s="65">
        <f t="shared" si="57"/>
        <v>1391</v>
      </c>
      <c r="AD61" s="65">
        <f t="shared" si="57"/>
        <v>2068</v>
      </c>
      <c r="AE61" s="65">
        <f t="shared" si="57"/>
        <v>1678</v>
      </c>
      <c r="AF61" s="65">
        <f t="shared" si="57"/>
        <v>2568</v>
      </c>
      <c r="AG61" s="65">
        <f t="shared" si="57"/>
        <v>2191</v>
      </c>
      <c r="AH61" s="65">
        <f t="shared" si="57"/>
        <v>3311</v>
      </c>
      <c r="AI61" s="65">
        <f t="shared" si="57"/>
        <v>1848</v>
      </c>
      <c r="AJ61" s="65">
        <f t="shared" si="57"/>
        <v>2876</v>
      </c>
      <c r="AK61" s="65">
        <f t="shared" si="57"/>
        <v>2917</v>
      </c>
      <c r="AL61" s="65">
        <f t="shared" si="57"/>
        <v>4530</v>
      </c>
      <c r="AM61" s="18">
        <v>1500</v>
      </c>
      <c r="AR61" s="17">
        <v>2400</v>
      </c>
      <c r="AS61" s="65">
        <f t="shared" si="56"/>
        <v>1199.7</v>
      </c>
      <c r="AT61" s="65">
        <f t="shared" si="54"/>
        <v>1828.8</v>
      </c>
      <c r="AU61" s="65">
        <f t="shared" si="54"/>
        <v>1683</v>
      </c>
      <c r="AV61" s="65">
        <f t="shared" si="54"/>
        <v>2619.9</v>
      </c>
      <c r="AW61" s="65">
        <f t="shared" si="54"/>
        <v>1978.2</v>
      </c>
      <c r="AX61" s="65">
        <f t="shared" si="54"/>
        <v>2950.2000000000003</v>
      </c>
      <c r="AY61" s="65">
        <f t="shared" si="54"/>
        <v>2391.3000000000002</v>
      </c>
      <c r="AZ61" s="65">
        <f t="shared" si="54"/>
        <v>3671.1</v>
      </c>
      <c r="BA61" s="65">
        <f t="shared" si="54"/>
        <v>3127.5</v>
      </c>
      <c r="BB61" s="65">
        <f t="shared" si="54"/>
        <v>4736.7</v>
      </c>
      <c r="BC61" s="65">
        <f t="shared" si="54"/>
        <v>2611.8000000000002</v>
      </c>
      <c r="BD61" s="65">
        <f t="shared" si="54"/>
        <v>4086</v>
      </c>
      <c r="BE61" s="65">
        <f t="shared" si="54"/>
        <v>4149.9000000000005</v>
      </c>
      <c r="BF61" s="65">
        <f t="shared" si="54"/>
        <v>6465.6</v>
      </c>
      <c r="BG61" s="18">
        <v>2400</v>
      </c>
    </row>
    <row r="62" spans="23:59" ht="15.75" thickBot="1" x14ac:dyDescent="0.3">
      <c r="W62">
        <v>2</v>
      </c>
      <c r="Y62" s="65">
        <f>AS54</f>
        <v>846</v>
      </c>
      <c r="Z62" s="65">
        <f t="shared" ref="Z62:AL62" si="58">AT54</f>
        <v>1283</v>
      </c>
      <c r="AA62" s="65">
        <f t="shared" si="58"/>
        <v>1186</v>
      </c>
      <c r="AB62" s="65">
        <f t="shared" si="58"/>
        <v>1838</v>
      </c>
      <c r="AC62" s="65">
        <f t="shared" si="58"/>
        <v>1391</v>
      </c>
      <c r="AD62" s="65">
        <f t="shared" si="58"/>
        <v>2068</v>
      </c>
      <c r="AE62" s="65">
        <f t="shared" si="58"/>
        <v>1678</v>
      </c>
      <c r="AF62" s="65">
        <f t="shared" si="58"/>
        <v>2568</v>
      </c>
      <c r="AG62" s="65">
        <f t="shared" si="58"/>
        <v>2191</v>
      </c>
      <c r="AH62" s="65">
        <f t="shared" si="58"/>
        <v>3311</v>
      </c>
      <c r="AI62" s="65">
        <f t="shared" si="58"/>
        <v>1848</v>
      </c>
      <c r="AJ62" s="65">
        <f t="shared" si="58"/>
        <v>2876</v>
      </c>
      <c r="AK62" s="65">
        <f t="shared" si="58"/>
        <v>2917</v>
      </c>
      <c r="AL62" s="65">
        <f t="shared" si="58"/>
        <v>4530</v>
      </c>
      <c r="AR62" s="17">
        <v>2600</v>
      </c>
      <c r="AS62" s="65">
        <f t="shared" si="56"/>
        <v>1296.9000000000001</v>
      </c>
      <c r="AT62" s="65">
        <f t="shared" si="54"/>
        <v>1979.1000000000001</v>
      </c>
      <c r="AU62" s="65">
        <f t="shared" si="54"/>
        <v>1819.8</v>
      </c>
      <c r="AV62" s="65">
        <f t="shared" si="54"/>
        <v>2834.1</v>
      </c>
      <c r="AW62" s="65">
        <f t="shared" si="54"/>
        <v>2139.3000000000002</v>
      </c>
      <c r="AX62" s="65">
        <f t="shared" si="54"/>
        <v>3192.3</v>
      </c>
      <c r="AY62" s="65">
        <f t="shared" si="54"/>
        <v>2586.6</v>
      </c>
      <c r="AZ62" s="65">
        <f t="shared" si="54"/>
        <v>3973.5</v>
      </c>
      <c r="BA62" s="65">
        <f t="shared" si="54"/>
        <v>3384.9</v>
      </c>
      <c r="BB62" s="65">
        <f t="shared" si="54"/>
        <v>5127.3</v>
      </c>
      <c r="BC62" s="65">
        <f t="shared" si="54"/>
        <v>2822.4</v>
      </c>
      <c r="BD62" s="65">
        <f t="shared" si="54"/>
        <v>4418.1000000000004</v>
      </c>
      <c r="BE62" s="65">
        <f t="shared" si="54"/>
        <v>4489.2</v>
      </c>
      <c r="BF62" s="65">
        <f t="shared" si="54"/>
        <v>6996.6</v>
      </c>
      <c r="BG62" s="18">
        <v>2600</v>
      </c>
    </row>
    <row r="63" spans="23:59" ht="15.75" thickBot="1" x14ac:dyDescent="0.3">
      <c r="W63">
        <v>3</v>
      </c>
      <c r="Y63" s="65">
        <f>AS80</f>
        <v>846</v>
      </c>
      <c r="Z63" s="65">
        <f t="shared" ref="Z63:AL63" si="59">AT80</f>
        <v>1283</v>
      </c>
      <c r="AA63" s="65">
        <f t="shared" si="59"/>
        <v>0</v>
      </c>
      <c r="AB63" s="65">
        <f t="shared" si="59"/>
        <v>0</v>
      </c>
      <c r="AC63" s="65">
        <f t="shared" si="59"/>
        <v>1404.91</v>
      </c>
      <c r="AD63" s="65">
        <f t="shared" si="59"/>
        <v>2088.6799999999998</v>
      </c>
      <c r="AE63" s="65">
        <f t="shared" si="59"/>
        <v>0</v>
      </c>
      <c r="AF63" s="65">
        <f t="shared" si="59"/>
        <v>0</v>
      </c>
      <c r="AG63" s="65">
        <f t="shared" si="59"/>
        <v>0</v>
      </c>
      <c r="AH63" s="65">
        <f t="shared" si="59"/>
        <v>0</v>
      </c>
      <c r="AI63" s="65">
        <f t="shared" si="59"/>
        <v>1903.44</v>
      </c>
      <c r="AJ63" s="65">
        <f t="shared" si="59"/>
        <v>2962.28</v>
      </c>
      <c r="AK63" s="65">
        <f t="shared" si="59"/>
        <v>0</v>
      </c>
      <c r="AL63" s="65">
        <f t="shared" si="59"/>
        <v>0</v>
      </c>
      <c r="AR63" s="17">
        <v>2800</v>
      </c>
      <c r="AS63" s="65">
        <f t="shared" si="56"/>
        <v>1394.1000000000001</v>
      </c>
      <c r="AT63" s="65">
        <f t="shared" si="54"/>
        <v>2128.5</v>
      </c>
      <c r="AU63" s="65">
        <f t="shared" si="54"/>
        <v>1956.6000000000001</v>
      </c>
      <c r="AV63" s="65">
        <f t="shared" si="54"/>
        <v>3049.2000000000003</v>
      </c>
      <c r="AW63" s="65">
        <f t="shared" si="54"/>
        <v>2300.4</v>
      </c>
      <c r="AX63" s="65">
        <f t="shared" si="54"/>
        <v>3434.4</v>
      </c>
      <c r="AY63" s="65">
        <f t="shared" si="54"/>
        <v>2782.8</v>
      </c>
      <c r="AZ63" s="65">
        <f t="shared" si="54"/>
        <v>4275.9000000000005</v>
      </c>
      <c r="BA63" s="65">
        <f t="shared" si="54"/>
        <v>3641.4</v>
      </c>
      <c r="BB63" s="65">
        <f t="shared" si="54"/>
        <v>5517.9000000000005</v>
      </c>
      <c r="BC63" s="65">
        <f t="shared" si="54"/>
        <v>3033</v>
      </c>
      <c r="BD63" s="65">
        <f t="shared" si="54"/>
        <v>4751.1000000000004</v>
      </c>
      <c r="BE63" s="65">
        <f t="shared" si="54"/>
        <v>4827.6000000000004</v>
      </c>
      <c r="BF63" s="65">
        <f t="shared" si="54"/>
        <v>7526.7</v>
      </c>
      <c r="BG63" s="18">
        <v>2800</v>
      </c>
    </row>
    <row r="64" spans="23:59" ht="15.75" thickBot="1" x14ac:dyDescent="0.3">
      <c r="W64">
        <v>4</v>
      </c>
      <c r="Y64" s="65">
        <f>AS106</f>
        <v>846</v>
      </c>
      <c r="Z64" s="65">
        <f t="shared" ref="Z64:AL64" si="60">AT106</f>
        <v>1283</v>
      </c>
      <c r="AA64" s="65">
        <f t="shared" si="60"/>
        <v>0</v>
      </c>
      <c r="AB64" s="65">
        <f t="shared" si="60"/>
        <v>0</v>
      </c>
      <c r="AC64" s="65">
        <f t="shared" si="60"/>
        <v>1404.91</v>
      </c>
      <c r="AD64" s="65">
        <f t="shared" si="60"/>
        <v>2088.6799999999998</v>
      </c>
      <c r="AE64" s="65">
        <f t="shared" si="60"/>
        <v>0</v>
      </c>
      <c r="AF64" s="65">
        <f t="shared" si="60"/>
        <v>0</v>
      </c>
      <c r="AG64" s="65">
        <f t="shared" si="60"/>
        <v>0</v>
      </c>
      <c r="AH64" s="65">
        <f t="shared" si="60"/>
        <v>0</v>
      </c>
      <c r="AI64" s="65">
        <f t="shared" si="60"/>
        <v>1903.44</v>
      </c>
      <c r="AJ64" s="65">
        <f t="shared" si="60"/>
        <v>2962.28</v>
      </c>
      <c r="AK64" s="65">
        <f t="shared" si="60"/>
        <v>0</v>
      </c>
      <c r="AL64" s="65">
        <f t="shared" si="60"/>
        <v>0</v>
      </c>
      <c r="AR64" s="17">
        <v>3000</v>
      </c>
      <c r="AS64" s="65">
        <f t="shared" si="56"/>
        <v>1491.3</v>
      </c>
      <c r="AT64" s="65">
        <f t="shared" si="54"/>
        <v>2278.8000000000002</v>
      </c>
      <c r="AU64" s="65">
        <f t="shared" si="54"/>
        <v>2093.4</v>
      </c>
      <c r="AV64" s="65">
        <f t="shared" si="54"/>
        <v>3263.4</v>
      </c>
      <c r="AW64" s="65">
        <f t="shared" si="54"/>
        <v>2462.4</v>
      </c>
      <c r="AX64" s="65">
        <f t="shared" si="54"/>
        <v>3676.5</v>
      </c>
      <c r="AY64" s="65">
        <f t="shared" si="54"/>
        <v>2979</v>
      </c>
      <c r="AZ64" s="65">
        <f t="shared" si="54"/>
        <v>4577.4000000000005</v>
      </c>
      <c r="BA64" s="65">
        <f t="shared" si="54"/>
        <v>3898.8</v>
      </c>
      <c r="BB64" s="65">
        <f t="shared" si="54"/>
        <v>5908.5</v>
      </c>
      <c r="BC64" s="65">
        <f t="shared" si="54"/>
        <v>3243.6</v>
      </c>
      <c r="BD64" s="65">
        <f t="shared" si="54"/>
        <v>5083.2</v>
      </c>
      <c r="BE64" s="65">
        <f t="shared" si="54"/>
        <v>5166.9000000000005</v>
      </c>
      <c r="BF64" s="65">
        <f t="shared" si="54"/>
        <v>8057.7</v>
      </c>
      <c r="BG64" s="18">
        <v>3000</v>
      </c>
    </row>
    <row r="65" spans="23:59" ht="15.75" thickBot="1" x14ac:dyDescent="0.3">
      <c r="W65">
        <v>1</v>
      </c>
      <c r="X65" s="17">
        <v>1600</v>
      </c>
      <c r="Y65" s="65">
        <f>AS29</f>
        <v>900</v>
      </c>
      <c r="Z65" s="65">
        <f t="shared" ref="Z65:AL65" si="61">AT29</f>
        <v>1366</v>
      </c>
      <c r="AA65" s="65">
        <f t="shared" si="61"/>
        <v>1262</v>
      </c>
      <c r="AB65" s="65">
        <f t="shared" si="61"/>
        <v>1957</v>
      </c>
      <c r="AC65" s="65">
        <f t="shared" si="61"/>
        <v>1481</v>
      </c>
      <c r="AD65" s="65">
        <f t="shared" si="61"/>
        <v>2203</v>
      </c>
      <c r="AE65" s="65">
        <f t="shared" si="61"/>
        <v>1786</v>
      </c>
      <c r="AF65" s="65">
        <f t="shared" si="61"/>
        <v>2736</v>
      </c>
      <c r="AG65" s="65">
        <f t="shared" si="61"/>
        <v>2333</v>
      </c>
      <c r="AH65" s="65">
        <f t="shared" si="61"/>
        <v>3528</v>
      </c>
      <c r="AI65" s="65">
        <f t="shared" si="61"/>
        <v>1965</v>
      </c>
      <c r="AJ65" s="65">
        <f t="shared" si="61"/>
        <v>3061</v>
      </c>
      <c r="AK65" s="65">
        <f t="shared" si="61"/>
        <v>3105</v>
      </c>
      <c r="AL65" s="65">
        <f t="shared" si="61"/>
        <v>4825</v>
      </c>
      <c r="AM65" s="18">
        <v>1600</v>
      </c>
    </row>
    <row r="66" spans="23:59" ht="15.75" thickBot="1" x14ac:dyDescent="0.3">
      <c r="W66">
        <v>2</v>
      </c>
      <c r="Y66" s="65">
        <f>AS55</f>
        <v>855</v>
      </c>
      <c r="Z66" s="65">
        <f t="shared" ref="Z66:AL66" si="62">AT55</f>
        <v>1297.7</v>
      </c>
      <c r="AA66" s="65">
        <f t="shared" si="62"/>
        <v>1198.8999999999999</v>
      </c>
      <c r="AB66" s="65">
        <f t="shared" si="62"/>
        <v>1859.1499999999999</v>
      </c>
      <c r="AC66" s="65">
        <f t="shared" si="62"/>
        <v>1406.95</v>
      </c>
      <c r="AD66" s="65">
        <f t="shared" si="62"/>
        <v>2092.85</v>
      </c>
      <c r="AE66" s="65">
        <f t="shared" si="62"/>
        <v>1696.6999999999998</v>
      </c>
      <c r="AF66" s="65">
        <f t="shared" si="62"/>
        <v>2599.1999999999998</v>
      </c>
      <c r="AG66" s="65">
        <f t="shared" si="62"/>
        <v>2216.35</v>
      </c>
      <c r="AH66" s="65">
        <f t="shared" si="62"/>
        <v>3351.6</v>
      </c>
      <c r="AI66" s="65">
        <f t="shared" si="62"/>
        <v>1866.75</v>
      </c>
      <c r="AJ66" s="65">
        <f t="shared" si="62"/>
        <v>2907.95</v>
      </c>
      <c r="AK66" s="65">
        <f t="shared" si="62"/>
        <v>2949.75</v>
      </c>
      <c r="AL66" s="65">
        <f t="shared" si="62"/>
        <v>4583.75</v>
      </c>
      <c r="AU66" s="124" t="s">
        <v>25</v>
      </c>
      <c r="AV66" s="124"/>
      <c r="AW66" s="124"/>
      <c r="AX66" s="124"/>
      <c r="AY66" s="124"/>
      <c r="AZ66" s="124"/>
      <c r="BA66" s="124"/>
      <c r="BB66" s="124"/>
      <c r="BC66" s="124"/>
    </row>
    <row r="67" spans="23:59" ht="15.75" thickBot="1" x14ac:dyDescent="0.3">
      <c r="W67">
        <v>3</v>
      </c>
      <c r="Y67" s="65">
        <f>AS81</f>
        <v>900</v>
      </c>
      <c r="Z67" s="65">
        <f t="shared" ref="Z67:AL67" si="63">AT81</f>
        <v>1366</v>
      </c>
      <c r="AA67" s="65">
        <f t="shared" si="63"/>
        <v>0</v>
      </c>
      <c r="AB67" s="65">
        <f t="shared" si="63"/>
        <v>0</v>
      </c>
      <c r="AC67" s="65">
        <f t="shared" si="63"/>
        <v>1495.81</v>
      </c>
      <c r="AD67" s="65">
        <f t="shared" si="63"/>
        <v>2225.0300000000002</v>
      </c>
      <c r="AE67" s="65">
        <f t="shared" si="63"/>
        <v>0</v>
      </c>
      <c r="AF67" s="65">
        <f t="shared" si="63"/>
        <v>0</v>
      </c>
      <c r="AG67" s="65">
        <f t="shared" si="63"/>
        <v>0</v>
      </c>
      <c r="AH67" s="65">
        <f t="shared" si="63"/>
        <v>0</v>
      </c>
      <c r="AI67" s="65">
        <f t="shared" si="63"/>
        <v>2023.95</v>
      </c>
      <c r="AJ67" s="65">
        <f t="shared" si="63"/>
        <v>3152.83</v>
      </c>
      <c r="AK67" s="65">
        <f t="shared" si="63"/>
        <v>0</v>
      </c>
      <c r="AL67" s="65">
        <f t="shared" si="63"/>
        <v>0</v>
      </c>
      <c r="AR67" s="31"/>
      <c r="AS67" s="51" t="s">
        <v>14</v>
      </c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118" t="s">
        <v>13</v>
      </c>
    </row>
    <row r="68" spans="23:59" ht="15.75" thickBot="1" x14ac:dyDescent="0.3">
      <c r="W68">
        <v>4</v>
      </c>
      <c r="Y68" s="65">
        <f>AS107</f>
        <v>855</v>
      </c>
      <c r="Z68" s="65">
        <f t="shared" ref="Z68:AL68" si="64">AT107</f>
        <v>1297.7</v>
      </c>
      <c r="AA68" s="65">
        <f t="shared" si="64"/>
        <v>0</v>
      </c>
      <c r="AB68" s="65">
        <f t="shared" si="64"/>
        <v>0</v>
      </c>
      <c r="AC68" s="65">
        <f t="shared" si="64"/>
        <v>1421.0194999999999</v>
      </c>
      <c r="AD68" s="65">
        <f t="shared" si="64"/>
        <v>2113.7784999999999</v>
      </c>
      <c r="AE68" s="65">
        <f t="shared" si="64"/>
        <v>0</v>
      </c>
      <c r="AF68" s="65">
        <f t="shared" si="64"/>
        <v>0</v>
      </c>
      <c r="AG68" s="65">
        <f t="shared" si="64"/>
        <v>0</v>
      </c>
      <c r="AH68" s="65">
        <f t="shared" si="64"/>
        <v>0</v>
      </c>
      <c r="AI68" s="65">
        <f t="shared" si="64"/>
        <v>1922.7525000000001</v>
      </c>
      <c r="AJ68" s="65">
        <f t="shared" si="64"/>
        <v>2995.1884999999997</v>
      </c>
      <c r="AK68" s="65">
        <f t="shared" si="64"/>
        <v>0</v>
      </c>
      <c r="AL68" s="65">
        <f t="shared" si="64"/>
        <v>0</v>
      </c>
      <c r="AR68" s="32"/>
      <c r="AS68" s="63">
        <v>300</v>
      </c>
      <c r="AT68" s="64">
        <v>500</v>
      </c>
      <c r="AU68" s="63">
        <v>300</v>
      </c>
      <c r="AV68" s="64">
        <v>500</v>
      </c>
      <c r="AW68" s="63">
        <v>300</v>
      </c>
      <c r="AX68" s="64">
        <v>500</v>
      </c>
      <c r="AY68" s="63">
        <v>300</v>
      </c>
      <c r="AZ68" s="64">
        <v>500</v>
      </c>
      <c r="BA68" s="63">
        <v>300</v>
      </c>
      <c r="BB68" s="64">
        <v>500</v>
      </c>
      <c r="BC68" s="63">
        <v>300</v>
      </c>
      <c r="BD68" s="64">
        <v>500</v>
      </c>
      <c r="BE68" s="63">
        <v>300</v>
      </c>
      <c r="BF68" s="64">
        <v>500</v>
      </c>
      <c r="BG68" s="118"/>
    </row>
    <row r="69" spans="23:59" ht="15.75" thickBot="1" x14ac:dyDescent="0.3">
      <c r="W69">
        <v>1</v>
      </c>
      <c r="X69" s="17">
        <v>1700</v>
      </c>
      <c r="Y69" s="65">
        <f>AS30</f>
        <v>954</v>
      </c>
      <c r="Z69" s="65">
        <f t="shared" ref="Z69:AL69" si="65">AT30</f>
        <v>1449</v>
      </c>
      <c r="AA69" s="65">
        <f t="shared" si="65"/>
        <v>1338</v>
      </c>
      <c r="AB69" s="65">
        <f t="shared" si="65"/>
        <v>2076</v>
      </c>
      <c r="AC69" s="65">
        <f t="shared" si="65"/>
        <v>1570</v>
      </c>
      <c r="AD69" s="65">
        <f t="shared" si="65"/>
        <v>2337</v>
      </c>
      <c r="AE69" s="65">
        <f t="shared" si="65"/>
        <v>1895</v>
      </c>
      <c r="AF69" s="65">
        <f t="shared" si="65"/>
        <v>2904</v>
      </c>
      <c r="AG69" s="65">
        <f t="shared" si="65"/>
        <v>2476</v>
      </c>
      <c r="AH69" s="65">
        <f t="shared" si="65"/>
        <v>3745</v>
      </c>
      <c r="AI69" s="65">
        <f t="shared" si="65"/>
        <v>2082</v>
      </c>
      <c r="AJ69" s="65">
        <f t="shared" si="65"/>
        <v>3246</v>
      </c>
      <c r="AK69" s="65">
        <f t="shared" si="65"/>
        <v>3294</v>
      </c>
      <c r="AL69" s="65">
        <f t="shared" si="65"/>
        <v>5120</v>
      </c>
      <c r="AM69" s="18">
        <v>1700</v>
      </c>
      <c r="AR69" s="17">
        <v>400</v>
      </c>
      <c r="AS69" s="65">
        <f>BL17</f>
        <v>251</v>
      </c>
      <c r="AT69" s="65">
        <f t="shared" ref="AT69:AT90" si="66">BM17</f>
        <v>367</v>
      </c>
      <c r="AU69" s="65"/>
      <c r="AV69" s="65"/>
      <c r="AW69" s="65">
        <f>BP17*1.01</f>
        <v>409.05</v>
      </c>
      <c r="AX69" s="65">
        <f>BQ17*1.01</f>
        <v>594.89</v>
      </c>
      <c r="AY69" s="65"/>
      <c r="AZ69" s="65"/>
      <c r="BA69" s="65"/>
      <c r="BB69" s="65"/>
      <c r="BC69" s="65">
        <f>BV17*1.03</f>
        <v>576.80000000000007</v>
      </c>
      <c r="BD69" s="65">
        <f>BW17*1.03</f>
        <v>868.29000000000008</v>
      </c>
      <c r="BE69" s="65"/>
      <c r="BF69" s="65"/>
      <c r="BG69" s="18">
        <v>400</v>
      </c>
    </row>
    <row r="70" spans="23:59" ht="15.75" thickBot="1" x14ac:dyDescent="0.3">
      <c r="W70">
        <v>2</v>
      </c>
      <c r="Y70" s="65">
        <f>AS56</f>
        <v>906.3</v>
      </c>
      <c r="Z70" s="65">
        <f t="shared" ref="Z70:AL70" si="67">AT56</f>
        <v>1376.55</v>
      </c>
      <c r="AA70" s="65">
        <f t="shared" si="67"/>
        <v>1271.0999999999999</v>
      </c>
      <c r="AB70" s="65">
        <f t="shared" si="67"/>
        <v>1972.1999999999998</v>
      </c>
      <c r="AC70" s="65">
        <f t="shared" si="67"/>
        <v>1491.5</v>
      </c>
      <c r="AD70" s="65">
        <f t="shared" si="67"/>
        <v>2220.15</v>
      </c>
      <c r="AE70" s="65">
        <f t="shared" si="67"/>
        <v>1800.25</v>
      </c>
      <c r="AF70" s="65">
        <f t="shared" si="67"/>
        <v>2758.7999999999997</v>
      </c>
      <c r="AG70" s="65">
        <f t="shared" si="67"/>
        <v>2352.1999999999998</v>
      </c>
      <c r="AH70" s="65">
        <f t="shared" si="67"/>
        <v>3557.75</v>
      </c>
      <c r="AI70" s="65">
        <f t="shared" si="67"/>
        <v>1977.8999999999999</v>
      </c>
      <c r="AJ70" s="65">
        <f t="shared" si="67"/>
        <v>3083.7</v>
      </c>
      <c r="AK70" s="65">
        <f t="shared" si="67"/>
        <v>3129.2999999999997</v>
      </c>
      <c r="AL70" s="65">
        <f t="shared" si="67"/>
        <v>4864</v>
      </c>
      <c r="AR70" s="17">
        <v>500</v>
      </c>
      <c r="AS70" s="65">
        <f t="shared" ref="AS70:AS90" si="68">BL18</f>
        <v>305</v>
      </c>
      <c r="AT70" s="65">
        <f t="shared" si="66"/>
        <v>450</v>
      </c>
      <c r="AU70" s="65"/>
      <c r="AV70" s="65"/>
      <c r="AW70" s="65">
        <f t="shared" ref="AW70:AX90" si="69">BP18*1.01</f>
        <v>499.95</v>
      </c>
      <c r="AX70" s="65">
        <f t="shared" si="69"/>
        <v>731.24</v>
      </c>
      <c r="AY70" s="65"/>
      <c r="AZ70" s="65"/>
      <c r="BA70" s="65"/>
      <c r="BB70" s="65"/>
      <c r="BC70" s="65">
        <f t="shared" ref="BC70:BD85" si="70">BV18*1.03</f>
        <v>697.31000000000006</v>
      </c>
      <c r="BD70" s="65">
        <f t="shared" si="70"/>
        <v>1058.8399999999999</v>
      </c>
      <c r="BE70" s="65"/>
      <c r="BF70" s="65"/>
      <c r="BG70" s="18">
        <v>500</v>
      </c>
    </row>
    <row r="71" spans="23:59" ht="15.75" thickBot="1" x14ac:dyDescent="0.3">
      <c r="W71">
        <v>3</v>
      </c>
      <c r="Y71" s="65">
        <f>AS82</f>
        <v>954</v>
      </c>
      <c r="Z71" s="65">
        <f t="shared" ref="Z71:AL71" si="71">AT82</f>
        <v>1449</v>
      </c>
      <c r="AA71" s="65">
        <f t="shared" si="71"/>
        <v>0</v>
      </c>
      <c r="AB71" s="65">
        <f t="shared" si="71"/>
        <v>0</v>
      </c>
      <c r="AC71" s="65">
        <f t="shared" si="71"/>
        <v>1585.7</v>
      </c>
      <c r="AD71" s="65">
        <f t="shared" si="71"/>
        <v>2360.37</v>
      </c>
      <c r="AE71" s="65">
        <f t="shared" si="71"/>
        <v>0</v>
      </c>
      <c r="AF71" s="65">
        <f t="shared" si="71"/>
        <v>0</v>
      </c>
      <c r="AG71" s="65">
        <f t="shared" si="71"/>
        <v>0</v>
      </c>
      <c r="AH71" s="65">
        <f t="shared" si="71"/>
        <v>0</v>
      </c>
      <c r="AI71" s="65">
        <f t="shared" si="71"/>
        <v>2144.46</v>
      </c>
      <c r="AJ71" s="65">
        <f t="shared" si="71"/>
        <v>3343.38</v>
      </c>
      <c r="AK71" s="65">
        <f t="shared" si="71"/>
        <v>0</v>
      </c>
      <c r="AL71" s="65">
        <f t="shared" si="71"/>
        <v>0</v>
      </c>
      <c r="AR71" s="17">
        <v>600</v>
      </c>
      <c r="AS71" s="65">
        <f t="shared" si="68"/>
        <v>359</v>
      </c>
      <c r="AT71" s="65">
        <f t="shared" si="66"/>
        <v>533</v>
      </c>
      <c r="AU71" s="65"/>
      <c r="AV71" s="65"/>
      <c r="AW71" s="65">
        <f t="shared" si="69"/>
        <v>589.84</v>
      </c>
      <c r="AX71" s="65">
        <f t="shared" si="69"/>
        <v>866.58</v>
      </c>
      <c r="AY71" s="65"/>
      <c r="AZ71" s="65"/>
      <c r="BA71" s="65"/>
      <c r="BB71" s="65"/>
      <c r="BC71" s="65">
        <f t="shared" si="70"/>
        <v>817.82</v>
      </c>
      <c r="BD71" s="65">
        <f t="shared" si="70"/>
        <v>1254.54</v>
      </c>
      <c r="BE71" s="65"/>
      <c r="BF71" s="65"/>
      <c r="BG71" s="18">
        <v>600</v>
      </c>
    </row>
    <row r="72" spans="23:59" ht="15.75" thickBot="1" x14ac:dyDescent="0.3">
      <c r="W72">
        <v>4</v>
      </c>
      <c r="Y72" s="65">
        <f>AS108</f>
        <v>906.3</v>
      </c>
      <c r="Z72" s="65">
        <f t="shared" ref="Z72:AL72" si="72">AT108</f>
        <v>1376.55</v>
      </c>
      <c r="AA72" s="65">
        <f t="shared" si="72"/>
        <v>0</v>
      </c>
      <c r="AB72" s="65">
        <f t="shared" si="72"/>
        <v>0</v>
      </c>
      <c r="AC72" s="65">
        <f t="shared" si="72"/>
        <v>1506.415</v>
      </c>
      <c r="AD72" s="65">
        <f t="shared" si="72"/>
        <v>2242.3514999999998</v>
      </c>
      <c r="AE72" s="65">
        <f t="shared" si="72"/>
        <v>0</v>
      </c>
      <c r="AF72" s="65">
        <f t="shared" si="72"/>
        <v>0</v>
      </c>
      <c r="AG72" s="65">
        <f t="shared" si="72"/>
        <v>0</v>
      </c>
      <c r="AH72" s="65">
        <f t="shared" si="72"/>
        <v>0</v>
      </c>
      <c r="AI72" s="65">
        <f t="shared" si="72"/>
        <v>2037.2369999999999</v>
      </c>
      <c r="AJ72" s="65">
        <f t="shared" si="72"/>
        <v>3176.2109999999998</v>
      </c>
      <c r="AK72" s="65">
        <f t="shared" si="72"/>
        <v>0</v>
      </c>
      <c r="AL72" s="65">
        <f t="shared" si="72"/>
        <v>0</v>
      </c>
      <c r="AR72" s="17">
        <v>700</v>
      </c>
      <c r="AS72" s="65">
        <f t="shared" si="68"/>
        <v>413</v>
      </c>
      <c r="AT72" s="65">
        <f t="shared" si="66"/>
        <v>617</v>
      </c>
      <c r="AU72" s="65"/>
      <c r="AV72" s="65"/>
      <c r="AW72" s="65">
        <f t="shared" si="69"/>
        <v>680.74</v>
      </c>
      <c r="AX72" s="65">
        <f t="shared" si="69"/>
        <v>1002.9300000000001</v>
      </c>
      <c r="AY72" s="65"/>
      <c r="AZ72" s="65"/>
      <c r="BA72" s="65"/>
      <c r="BB72" s="65"/>
      <c r="BC72" s="65">
        <f t="shared" si="70"/>
        <v>938.33</v>
      </c>
      <c r="BD72" s="65">
        <f t="shared" si="70"/>
        <v>1439.94</v>
      </c>
      <c r="BE72" s="65"/>
      <c r="BF72" s="65"/>
      <c r="BG72" s="18">
        <v>700</v>
      </c>
    </row>
    <row r="73" spans="23:59" ht="15.75" thickBot="1" x14ac:dyDescent="0.3">
      <c r="W73">
        <v>1</v>
      </c>
      <c r="X73" s="17">
        <v>1800</v>
      </c>
      <c r="Y73" s="65">
        <f>AS31</f>
        <v>1008</v>
      </c>
      <c r="Z73" s="65">
        <f t="shared" ref="Z73:AL73" si="73">AT31</f>
        <v>1533</v>
      </c>
      <c r="AA73" s="65">
        <f t="shared" si="73"/>
        <v>1414</v>
      </c>
      <c r="AB73" s="65">
        <f t="shared" si="73"/>
        <v>2195</v>
      </c>
      <c r="AC73" s="65">
        <f t="shared" si="73"/>
        <v>1660</v>
      </c>
      <c r="AD73" s="65">
        <f t="shared" si="73"/>
        <v>2472</v>
      </c>
      <c r="AE73" s="65">
        <f t="shared" si="73"/>
        <v>2004</v>
      </c>
      <c r="AF73" s="65">
        <f t="shared" si="73"/>
        <v>3072</v>
      </c>
      <c r="AG73" s="65">
        <f t="shared" si="73"/>
        <v>2619</v>
      </c>
      <c r="AH73" s="65">
        <f t="shared" si="73"/>
        <v>3962</v>
      </c>
      <c r="AI73" s="65">
        <f t="shared" si="73"/>
        <v>2199</v>
      </c>
      <c r="AJ73" s="65">
        <f t="shared" si="73"/>
        <v>3431</v>
      </c>
      <c r="AK73" s="65">
        <f t="shared" si="73"/>
        <v>3482</v>
      </c>
      <c r="AL73" s="65">
        <f t="shared" si="73"/>
        <v>5415</v>
      </c>
      <c r="AM73" s="18">
        <v>1800</v>
      </c>
      <c r="AR73" s="17">
        <v>800</v>
      </c>
      <c r="AS73" s="65">
        <f t="shared" si="68"/>
        <v>467</v>
      </c>
      <c r="AT73" s="65">
        <f t="shared" si="66"/>
        <v>700</v>
      </c>
      <c r="AU73" s="65"/>
      <c r="AV73" s="65"/>
      <c r="AW73" s="65">
        <f t="shared" si="69"/>
        <v>771.64</v>
      </c>
      <c r="AX73" s="65">
        <f t="shared" si="69"/>
        <v>1138.27</v>
      </c>
      <c r="AY73" s="65"/>
      <c r="AZ73" s="65"/>
      <c r="BA73" s="65"/>
      <c r="BB73" s="65"/>
      <c r="BC73" s="65">
        <f t="shared" si="70"/>
        <v>1058.8399999999999</v>
      </c>
      <c r="BD73" s="65">
        <f t="shared" si="70"/>
        <v>1630.49</v>
      </c>
      <c r="BE73" s="65"/>
      <c r="BF73" s="65"/>
      <c r="BG73" s="18">
        <v>800</v>
      </c>
    </row>
    <row r="74" spans="23:59" ht="15.75" thickBot="1" x14ac:dyDescent="0.3">
      <c r="W74">
        <v>2</v>
      </c>
      <c r="Y74" s="65">
        <f>AS57</f>
        <v>957.59999999999991</v>
      </c>
      <c r="Z74" s="65">
        <f t="shared" ref="Z74:AL74" si="74">AT57</f>
        <v>1456.35</v>
      </c>
      <c r="AA74" s="65">
        <f t="shared" si="74"/>
        <v>1343.3</v>
      </c>
      <c r="AB74" s="65">
        <f t="shared" si="74"/>
        <v>2085.25</v>
      </c>
      <c r="AC74" s="65">
        <f t="shared" si="74"/>
        <v>1577</v>
      </c>
      <c r="AD74" s="65">
        <f t="shared" si="74"/>
        <v>2348.4</v>
      </c>
      <c r="AE74" s="65">
        <f t="shared" si="74"/>
        <v>1903.8</v>
      </c>
      <c r="AF74" s="65">
        <f t="shared" si="74"/>
        <v>2918.3999999999996</v>
      </c>
      <c r="AG74" s="65">
        <f t="shared" si="74"/>
        <v>2488.0499999999997</v>
      </c>
      <c r="AH74" s="65">
        <f t="shared" si="74"/>
        <v>3763.8999999999996</v>
      </c>
      <c r="AI74" s="65">
        <f t="shared" si="74"/>
        <v>2089.0499999999997</v>
      </c>
      <c r="AJ74" s="65">
        <f t="shared" si="74"/>
        <v>3259.45</v>
      </c>
      <c r="AK74" s="65">
        <f t="shared" si="74"/>
        <v>3307.8999999999996</v>
      </c>
      <c r="AL74" s="65">
        <f t="shared" si="74"/>
        <v>5144.25</v>
      </c>
      <c r="AR74" s="17">
        <v>900</v>
      </c>
      <c r="AS74" s="65">
        <f t="shared" si="68"/>
        <v>521</v>
      </c>
      <c r="AT74" s="65">
        <f t="shared" si="66"/>
        <v>783</v>
      </c>
      <c r="AU74" s="65"/>
      <c r="AV74" s="65"/>
      <c r="AW74" s="65">
        <f t="shared" si="69"/>
        <v>861.53</v>
      </c>
      <c r="AX74" s="65">
        <f t="shared" si="69"/>
        <v>1274.6200000000001</v>
      </c>
      <c r="AY74" s="65"/>
      <c r="AZ74" s="65"/>
      <c r="BA74" s="65"/>
      <c r="BB74" s="65"/>
      <c r="BC74" s="65">
        <f t="shared" si="70"/>
        <v>1179.3500000000001</v>
      </c>
      <c r="BD74" s="65">
        <f t="shared" si="70"/>
        <v>1820.01</v>
      </c>
      <c r="BE74" s="65"/>
      <c r="BF74" s="65"/>
      <c r="BG74" s="18">
        <v>900</v>
      </c>
    </row>
    <row r="75" spans="23:59" ht="15.75" thickBot="1" x14ac:dyDescent="0.3">
      <c r="W75">
        <v>3</v>
      </c>
      <c r="Y75" s="65">
        <f>AS83</f>
        <v>1008</v>
      </c>
      <c r="Z75" s="65">
        <f t="shared" ref="Z75:AL75" si="75">AT83</f>
        <v>1533</v>
      </c>
      <c r="AA75" s="65">
        <f t="shared" si="75"/>
        <v>0</v>
      </c>
      <c r="AB75" s="65">
        <f t="shared" si="75"/>
        <v>0</v>
      </c>
      <c r="AC75" s="65">
        <f t="shared" si="75"/>
        <v>1676.6</v>
      </c>
      <c r="AD75" s="65">
        <f t="shared" si="75"/>
        <v>2496.7199999999998</v>
      </c>
      <c r="AE75" s="65">
        <f t="shared" si="75"/>
        <v>0</v>
      </c>
      <c r="AF75" s="65">
        <f t="shared" si="75"/>
        <v>0</v>
      </c>
      <c r="AG75" s="65">
        <f t="shared" si="75"/>
        <v>0</v>
      </c>
      <c r="AH75" s="65">
        <f t="shared" si="75"/>
        <v>0</v>
      </c>
      <c r="AI75" s="65">
        <f t="shared" si="75"/>
        <v>2264.9700000000003</v>
      </c>
      <c r="AJ75" s="65">
        <f t="shared" si="75"/>
        <v>3533.9300000000003</v>
      </c>
      <c r="AK75" s="65">
        <f t="shared" si="75"/>
        <v>0</v>
      </c>
      <c r="AL75" s="65">
        <f t="shared" si="75"/>
        <v>0</v>
      </c>
      <c r="AR75" s="17">
        <v>1000</v>
      </c>
      <c r="AS75" s="65">
        <f t="shared" si="68"/>
        <v>575</v>
      </c>
      <c r="AT75" s="65">
        <f t="shared" si="66"/>
        <v>867</v>
      </c>
      <c r="AU75" s="65"/>
      <c r="AV75" s="65"/>
      <c r="AW75" s="65">
        <f t="shared" si="69"/>
        <v>952.43000000000006</v>
      </c>
      <c r="AX75" s="65">
        <f t="shared" si="69"/>
        <v>1409.96</v>
      </c>
      <c r="AY75" s="65"/>
      <c r="AZ75" s="65"/>
      <c r="BA75" s="65"/>
      <c r="BB75" s="65"/>
      <c r="BC75" s="65">
        <f t="shared" si="70"/>
        <v>1299.8600000000001</v>
      </c>
      <c r="BD75" s="65">
        <f t="shared" si="70"/>
        <v>2010.56</v>
      </c>
      <c r="BE75" s="65"/>
      <c r="BF75" s="65"/>
      <c r="BG75" s="18">
        <v>1000</v>
      </c>
    </row>
    <row r="76" spans="23:59" ht="15.75" thickBot="1" x14ac:dyDescent="0.3">
      <c r="W76">
        <v>4</v>
      </c>
      <c r="Y76" s="65">
        <f>AS109</f>
        <v>957.59999999999991</v>
      </c>
      <c r="Z76" s="65">
        <f t="shared" ref="Z76:AL76" si="76">AT109</f>
        <v>1456.35</v>
      </c>
      <c r="AA76" s="65">
        <f t="shared" si="76"/>
        <v>0</v>
      </c>
      <c r="AB76" s="65">
        <f t="shared" si="76"/>
        <v>0</v>
      </c>
      <c r="AC76" s="65">
        <f t="shared" si="76"/>
        <v>1592.7699999999998</v>
      </c>
      <c r="AD76" s="65">
        <f t="shared" si="76"/>
        <v>2371.8839999999996</v>
      </c>
      <c r="AE76" s="65">
        <f t="shared" si="76"/>
        <v>0</v>
      </c>
      <c r="AF76" s="65">
        <f t="shared" si="76"/>
        <v>0</v>
      </c>
      <c r="AG76" s="65">
        <f t="shared" si="76"/>
        <v>0</v>
      </c>
      <c r="AH76" s="65">
        <f t="shared" si="76"/>
        <v>0</v>
      </c>
      <c r="AI76" s="65">
        <f t="shared" si="76"/>
        <v>2151.7215000000001</v>
      </c>
      <c r="AJ76" s="65">
        <f t="shared" si="76"/>
        <v>3357.2335000000003</v>
      </c>
      <c r="AK76" s="65">
        <f t="shared" si="76"/>
        <v>0</v>
      </c>
      <c r="AL76" s="65">
        <f t="shared" si="76"/>
        <v>0</v>
      </c>
      <c r="AR76" s="17">
        <v>1100</v>
      </c>
      <c r="AS76" s="65">
        <f t="shared" si="68"/>
        <v>629</v>
      </c>
      <c r="AT76" s="65">
        <f t="shared" si="66"/>
        <v>952</v>
      </c>
      <c r="AU76" s="65"/>
      <c r="AV76" s="65"/>
      <c r="AW76" s="65">
        <f t="shared" si="69"/>
        <v>1043.33</v>
      </c>
      <c r="AX76" s="65">
        <f t="shared" si="69"/>
        <v>1543.28</v>
      </c>
      <c r="AY76" s="65"/>
      <c r="AZ76" s="65"/>
      <c r="BA76" s="65"/>
      <c r="BB76" s="65"/>
      <c r="BC76" s="65">
        <f t="shared" si="70"/>
        <v>1421.4</v>
      </c>
      <c r="BD76" s="65">
        <f t="shared" si="70"/>
        <v>2201.11</v>
      </c>
      <c r="BE76" s="65"/>
      <c r="BF76" s="65"/>
      <c r="BG76" s="18">
        <v>1100</v>
      </c>
    </row>
    <row r="77" spans="23:59" ht="15.75" thickBot="1" x14ac:dyDescent="0.3">
      <c r="W77">
        <v>1</v>
      </c>
      <c r="X77" s="17">
        <v>1900</v>
      </c>
      <c r="Y77" s="65">
        <f>AS32</f>
        <v>1062</v>
      </c>
      <c r="Z77" s="65">
        <f t="shared" ref="Z77:AL77" si="77">AT32</f>
        <v>1616</v>
      </c>
      <c r="AA77" s="65">
        <f t="shared" si="77"/>
        <v>1490</v>
      </c>
      <c r="AB77" s="65">
        <f t="shared" si="77"/>
        <v>2315</v>
      </c>
      <c r="AC77" s="65">
        <f t="shared" si="77"/>
        <v>1750</v>
      </c>
      <c r="AD77" s="65">
        <f t="shared" si="77"/>
        <v>2606</v>
      </c>
      <c r="AE77" s="65">
        <f t="shared" si="77"/>
        <v>2113</v>
      </c>
      <c r="AF77" s="65">
        <f t="shared" si="77"/>
        <v>3240</v>
      </c>
      <c r="AG77" s="65">
        <f t="shared" si="77"/>
        <v>2762</v>
      </c>
      <c r="AH77" s="65">
        <f t="shared" si="77"/>
        <v>4179</v>
      </c>
      <c r="AI77" s="65">
        <f t="shared" si="77"/>
        <v>2316</v>
      </c>
      <c r="AJ77" s="65">
        <f t="shared" si="77"/>
        <v>3616</v>
      </c>
      <c r="AK77" s="65">
        <f t="shared" si="77"/>
        <v>3670</v>
      </c>
      <c r="AL77" s="65">
        <f t="shared" si="77"/>
        <v>5709</v>
      </c>
      <c r="AM77" s="18">
        <v>1900</v>
      </c>
      <c r="AR77" s="17">
        <v>1200</v>
      </c>
      <c r="AS77" s="65">
        <f t="shared" si="68"/>
        <v>683</v>
      </c>
      <c r="AT77" s="65">
        <f t="shared" si="66"/>
        <v>1033</v>
      </c>
      <c r="AU77" s="65"/>
      <c r="AV77" s="65"/>
      <c r="AW77" s="65">
        <f t="shared" si="69"/>
        <v>1133.22</v>
      </c>
      <c r="AX77" s="65">
        <f t="shared" si="69"/>
        <v>1681.65</v>
      </c>
      <c r="AY77" s="65"/>
      <c r="AZ77" s="65"/>
      <c r="BA77" s="65"/>
      <c r="BB77" s="65"/>
      <c r="BC77" s="65">
        <f t="shared" si="70"/>
        <v>1541.91</v>
      </c>
      <c r="BD77" s="65">
        <f t="shared" si="70"/>
        <v>2391.66</v>
      </c>
      <c r="BE77" s="65"/>
      <c r="BF77" s="65"/>
      <c r="BG77" s="18">
        <v>1200</v>
      </c>
    </row>
    <row r="78" spans="23:59" ht="15.75" thickBot="1" x14ac:dyDescent="0.3">
      <c r="W78">
        <v>2</v>
      </c>
      <c r="Y78" s="65">
        <f>AS58</f>
        <v>1008.9</v>
      </c>
      <c r="Z78" s="65">
        <f t="shared" ref="Z78:AL78" si="78">AT58</f>
        <v>1535.1999999999998</v>
      </c>
      <c r="AA78" s="65">
        <f t="shared" si="78"/>
        <v>1415.5</v>
      </c>
      <c r="AB78" s="65">
        <f t="shared" si="78"/>
        <v>2199.25</v>
      </c>
      <c r="AC78" s="65">
        <f t="shared" si="78"/>
        <v>1662.5</v>
      </c>
      <c r="AD78" s="65">
        <f t="shared" si="78"/>
        <v>2475.6999999999998</v>
      </c>
      <c r="AE78" s="65">
        <f t="shared" si="78"/>
        <v>2007.35</v>
      </c>
      <c r="AF78" s="65">
        <f t="shared" si="78"/>
        <v>3078</v>
      </c>
      <c r="AG78" s="65">
        <f t="shared" si="78"/>
        <v>2623.9</v>
      </c>
      <c r="AH78" s="65">
        <f t="shared" si="78"/>
        <v>3970.0499999999997</v>
      </c>
      <c r="AI78" s="65">
        <f t="shared" si="78"/>
        <v>2200.1999999999998</v>
      </c>
      <c r="AJ78" s="65">
        <f t="shared" si="78"/>
        <v>3435.2</v>
      </c>
      <c r="AK78" s="65">
        <f t="shared" si="78"/>
        <v>3486.5</v>
      </c>
      <c r="AL78" s="65">
        <f t="shared" si="78"/>
        <v>5423.55</v>
      </c>
      <c r="AR78" s="17">
        <v>1300</v>
      </c>
      <c r="AS78" s="65">
        <f t="shared" si="68"/>
        <v>737</v>
      </c>
      <c r="AT78" s="65">
        <f t="shared" si="66"/>
        <v>1116</v>
      </c>
      <c r="AU78" s="65"/>
      <c r="AV78" s="65"/>
      <c r="AW78" s="65">
        <f t="shared" si="69"/>
        <v>1224.1200000000001</v>
      </c>
      <c r="AX78" s="65">
        <f t="shared" si="69"/>
        <v>1816.99</v>
      </c>
      <c r="AY78" s="65"/>
      <c r="AZ78" s="65"/>
      <c r="BA78" s="65"/>
      <c r="BB78" s="65"/>
      <c r="BC78" s="65">
        <f t="shared" si="70"/>
        <v>1662.42</v>
      </c>
      <c r="BD78" s="65">
        <f t="shared" si="70"/>
        <v>2582.21</v>
      </c>
      <c r="BE78" s="65"/>
      <c r="BF78" s="65"/>
      <c r="BG78" s="18">
        <v>1300</v>
      </c>
    </row>
    <row r="79" spans="23:59" ht="15.75" thickBot="1" x14ac:dyDescent="0.3">
      <c r="W79">
        <v>3</v>
      </c>
      <c r="Y79" s="65">
        <f>AS84</f>
        <v>1062</v>
      </c>
      <c r="Z79" s="65">
        <f t="shared" ref="Z79:AL79" si="79">AT84</f>
        <v>1616</v>
      </c>
      <c r="AA79" s="65">
        <f t="shared" si="79"/>
        <v>0</v>
      </c>
      <c r="AB79" s="65">
        <f t="shared" si="79"/>
        <v>0</v>
      </c>
      <c r="AC79" s="65">
        <f t="shared" si="79"/>
        <v>1767.5</v>
      </c>
      <c r="AD79" s="65">
        <f t="shared" si="79"/>
        <v>2632.06</v>
      </c>
      <c r="AE79" s="65">
        <f t="shared" si="79"/>
        <v>0</v>
      </c>
      <c r="AF79" s="65">
        <f t="shared" si="79"/>
        <v>0</v>
      </c>
      <c r="AG79" s="65">
        <f t="shared" si="79"/>
        <v>0</v>
      </c>
      <c r="AH79" s="65">
        <f t="shared" si="79"/>
        <v>0</v>
      </c>
      <c r="AI79" s="65">
        <f t="shared" si="79"/>
        <v>2385.48</v>
      </c>
      <c r="AJ79" s="65">
        <f t="shared" si="79"/>
        <v>3724.48</v>
      </c>
      <c r="AK79" s="65">
        <f t="shared" si="79"/>
        <v>0</v>
      </c>
      <c r="AL79" s="65">
        <f t="shared" si="79"/>
        <v>0</v>
      </c>
      <c r="AR79" s="17">
        <v>1400</v>
      </c>
      <c r="AS79" s="65">
        <f t="shared" si="68"/>
        <v>792</v>
      </c>
      <c r="AT79" s="65">
        <f t="shared" si="66"/>
        <v>1200</v>
      </c>
      <c r="AU79" s="65"/>
      <c r="AV79" s="65"/>
      <c r="AW79" s="65">
        <f t="shared" si="69"/>
        <v>1314.01</v>
      </c>
      <c r="AX79" s="65">
        <f t="shared" si="69"/>
        <v>1953.34</v>
      </c>
      <c r="AY79" s="65"/>
      <c r="AZ79" s="65"/>
      <c r="BA79" s="65"/>
      <c r="BB79" s="65"/>
      <c r="BC79" s="65">
        <f t="shared" si="70"/>
        <v>1782.93</v>
      </c>
      <c r="BD79" s="65">
        <f t="shared" si="70"/>
        <v>2771.73</v>
      </c>
      <c r="BE79" s="65"/>
      <c r="BF79" s="65"/>
      <c r="BG79" s="18">
        <v>1400</v>
      </c>
    </row>
    <row r="80" spans="23:59" ht="15.75" thickBot="1" x14ac:dyDescent="0.3">
      <c r="W80">
        <v>4</v>
      </c>
      <c r="Y80" s="65">
        <f>AS110</f>
        <v>1008.9</v>
      </c>
      <c r="Z80" s="65">
        <f t="shared" ref="Z80:AL80" si="80">AT110</f>
        <v>1535.1999999999998</v>
      </c>
      <c r="AA80" s="65">
        <f t="shared" si="80"/>
        <v>0</v>
      </c>
      <c r="AB80" s="65">
        <f t="shared" si="80"/>
        <v>0</v>
      </c>
      <c r="AC80" s="65">
        <f t="shared" si="80"/>
        <v>1679.125</v>
      </c>
      <c r="AD80" s="65">
        <f t="shared" si="80"/>
        <v>2500.4569999999999</v>
      </c>
      <c r="AE80" s="65">
        <f t="shared" si="80"/>
        <v>0</v>
      </c>
      <c r="AF80" s="65">
        <f t="shared" si="80"/>
        <v>0</v>
      </c>
      <c r="AG80" s="65">
        <f t="shared" si="80"/>
        <v>0</v>
      </c>
      <c r="AH80" s="65">
        <f t="shared" si="80"/>
        <v>0</v>
      </c>
      <c r="AI80" s="65">
        <f t="shared" si="80"/>
        <v>2266.2060000000001</v>
      </c>
      <c r="AJ80" s="65">
        <f t="shared" si="80"/>
        <v>3538.2559999999999</v>
      </c>
      <c r="AK80" s="65">
        <f t="shared" si="80"/>
        <v>0</v>
      </c>
      <c r="AL80" s="65">
        <f t="shared" si="80"/>
        <v>0</v>
      </c>
      <c r="AR80" s="17">
        <v>1500</v>
      </c>
      <c r="AS80" s="65">
        <f t="shared" si="68"/>
        <v>846</v>
      </c>
      <c r="AT80" s="65">
        <f t="shared" si="66"/>
        <v>1283</v>
      </c>
      <c r="AU80" s="65"/>
      <c r="AV80" s="65"/>
      <c r="AW80" s="65">
        <f t="shared" si="69"/>
        <v>1404.91</v>
      </c>
      <c r="AX80" s="65">
        <f t="shared" si="69"/>
        <v>2088.6799999999998</v>
      </c>
      <c r="AY80" s="65"/>
      <c r="AZ80" s="65"/>
      <c r="BA80" s="65"/>
      <c r="BB80" s="65"/>
      <c r="BC80" s="65">
        <f t="shared" si="70"/>
        <v>1903.44</v>
      </c>
      <c r="BD80" s="65">
        <f t="shared" si="70"/>
        <v>2962.28</v>
      </c>
      <c r="BE80" s="65"/>
      <c r="BF80" s="65"/>
      <c r="BG80" s="18">
        <v>1500</v>
      </c>
    </row>
    <row r="81" spans="23:59" ht="15.75" thickBot="1" x14ac:dyDescent="0.3">
      <c r="W81">
        <v>1</v>
      </c>
      <c r="X81" s="17">
        <v>2000</v>
      </c>
      <c r="Y81" s="65">
        <f>AS33</f>
        <v>1116</v>
      </c>
      <c r="Z81" s="65">
        <f t="shared" ref="Z81:AL81" si="81">AT33</f>
        <v>1699</v>
      </c>
      <c r="AA81" s="65">
        <f t="shared" si="81"/>
        <v>1566</v>
      </c>
      <c r="AB81" s="65">
        <f t="shared" si="81"/>
        <v>2434</v>
      </c>
      <c r="AC81" s="65">
        <f t="shared" si="81"/>
        <v>1839</v>
      </c>
      <c r="AD81" s="65">
        <f t="shared" si="81"/>
        <v>2740</v>
      </c>
      <c r="AE81" s="65">
        <f t="shared" si="81"/>
        <v>2222</v>
      </c>
      <c r="AF81" s="65">
        <f t="shared" si="81"/>
        <v>3408</v>
      </c>
      <c r="AG81" s="65">
        <f t="shared" si="81"/>
        <v>2904</v>
      </c>
      <c r="AH81" s="65">
        <f t="shared" si="81"/>
        <v>4396</v>
      </c>
      <c r="AI81" s="65">
        <f t="shared" si="81"/>
        <v>2433</v>
      </c>
      <c r="AJ81" s="65">
        <f t="shared" si="81"/>
        <v>3800</v>
      </c>
      <c r="AK81" s="65">
        <f t="shared" si="81"/>
        <v>3858</v>
      </c>
      <c r="AL81" s="65">
        <f t="shared" si="81"/>
        <v>6004</v>
      </c>
      <c r="AM81" s="18">
        <v>2000</v>
      </c>
      <c r="AR81" s="17">
        <v>1600</v>
      </c>
      <c r="AS81" s="65">
        <f t="shared" si="68"/>
        <v>900</v>
      </c>
      <c r="AT81" s="65">
        <f t="shared" si="66"/>
        <v>1366</v>
      </c>
      <c r="AU81" s="65"/>
      <c r="AV81" s="65"/>
      <c r="AW81" s="65">
        <f t="shared" si="69"/>
        <v>1495.81</v>
      </c>
      <c r="AX81" s="65">
        <f t="shared" si="69"/>
        <v>2225.0300000000002</v>
      </c>
      <c r="AY81" s="65"/>
      <c r="AZ81" s="65"/>
      <c r="BA81" s="65"/>
      <c r="BB81" s="65"/>
      <c r="BC81" s="65">
        <f t="shared" si="70"/>
        <v>2023.95</v>
      </c>
      <c r="BD81" s="65">
        <f t="shared" si="70"/>
        <v>3152.83</v>
      </c>
      <c r="BE81" s="65"/>
      <c r="BF81" s="65"/>
      <c r="BG81" s="18">
        <v>1600</v>
      </c>
    </row>
    <row r="82" spans="23:59" ht="15.75" thickBot="1" x14ac:dyDescent="0.3">
      <c r="W82">
        <v>2</v>
      </c>
      <c r="Y82" s="65">
        <f>AS59</f>
        <v>1004.4</v>
      </c>
      <c r="Z82" s="65">
        <f t="shared" ref="Z82:AL82" si="82">AT59</f>
        <v>1529.1000000000001</v>
      </c>
      <c r="AA82" s="65">
        <f t="shared" si="82"/>
        <v>1409.4</v>
      </c>
      <c r="AB82" s="65">
        <f t="shared" si="82"/>
        <v>2190.6</v>
      </c>
      <c r="AC82" s="65">
        <f t="shared" si="82"/>
        <v>1655.1000000000001</v>
      </c>
      <c r="AD82" s="65">
        <f t="shared" si="82"/>
        <v>2466</v>
      </c>
      <c r="AE82" s="65">
        <f t="shared" si="82"/>
        <v>1999.8</v>
      </c>
      <c r="AF82" s="65">
        <f t="shared" si="82"/>
        <v>3067.2000000000003</v>
      </c>
      <c r="AG82" s="65">
        <f t="shared" si="82"/>
        <v>2613.6</v>
      </c>
      <c r="AH82" s="65">
        <f t="shared" si="82"/>
        <v>3956.4</v>
      </c>
      <c r="AI82" s="65">
        <f t="shared" si="82"/>
        <v>2189.7000000000003</v>
      </c>
      <c r="AJ82" s="65">
        <f t="shared" si="82"/>
        <v>3420</v>
      </c>
      <c r="AK82" s="65">
        <f t="shared" si="82"/>
        <v>3472.2000000000003</v>
      </c>
      <c r="AL82" s="65">
        <f t="shared" si="82"/>
        <v>5403.6</v>
      </c>
      <c r="AR82" s="17">
        <v>1700</v>
      </c>
      <c r="AS82" s="65">
        <f t="shared" si="68"/>
        <v>954</v>
      </c>
      <c r="AT82" s="65">
        <f t="shared" si="66"/>
        <v>1449</v>
      </c>
      <c r="AU82" s="65"/>
      <c r="AV82" s="65"/>
      <c r="AW82" s="65">
        <f t="shared" si="69"/>
        <v>1585.7</v>
      </c>
      <c r="AX82" s="65">
        <f t="shared" si="69"/>
        <v>2360.37</v>
      </c>
      <c r="AY82" s="65"/>
      <c r="AZ82" s="65"/>
      <c r="BA82" s="65"/>
      <c r="BB82" s="65"/>
      <c r="BC82" s="65">
        <f t="shared" si="70"/>
        <v>2144.46</v>
      </c>
      <c r="BD82" s="65">
        <f t="shared" si="70"/>
        <v>3343.38</v>
      </c>
      <c r="BE82" s="65"/>
      <c r="BF82" s="65"/>
      <c r="BG82" s="18">
        <v>1700</v>
      </c>
    </row>
    <row r="83" spans="23:59" ht="15.75" thickBot="1" x14ac:dyDescent="0.3">
      <c r="W83">
        <v>3</v>
      </c>
      <c r="Y83" s="65">
        <f>AS85</f>
        <v>1116</v>
      </c>
      <c r="Z83" s="65">
        <f t="shared" ref="Z83:AL83" si="83">AT85</f>
        <v>1699</v>
      </c>
      <c r="AA83" s="65">
        <f t="shared" si="83"/>
        <v>0</v>
      </c>
      <c r="AB83" s="65">
        <f t="shared" si="83"/>
        <v>0</v>
      </c>
      <c r="AC83" s="65">
        <f t="shared" si="83"/>
        <v>1857.39</v>
      </c>
      <c r="AD83" s="65">
        <f t="shared" si="83"/>
        <v>2767.4</v>
      </c>
      <c r="AE83" s="65">
        <f t="shared" si="83"/>
        <v>0</v>
      </c>
      <c r="AF83" s="65">
        <f t="shared" si="83"/>
        <v>0</v>
      </c>
      <c r="AG83" s="65">
        <f t="shared" si="83"/>
        <v>0</v>
      </c>
      <c r="AH83" s="65">
        <f t="shared" si="83"/>
        <v>0</v>
      </c>
      <c r="AI83" s="65">
        <f t="shared" si="83"/>
        <v>2505.9900000000002</v>
      </c>
      <c r="AJ83" s="65">
        <f t="shared" si="83"/>
        <v>3914</v>
      </c>
      <c r="AK83" s="65">
        <f t="shared" si="83"/>
        <v>0</v>
      </c>
      <c r="AL83" s="65">
        <f t="shared" si="83"/>
        <v>0</v>
      </c>
      <c r="AR83" s="17">
        <v>1800</v>
      </c>
      <c r="AS83" s="65">
        <f t="shared" si="68"/>
        <v>1008</v>
      </c>
      <c r="AT83" s="65">
        <f t="shared" si="66"/>
        <v>1533</v>
      </c>
      <c r="AU83" s="65"/>
      <c r="AV83" s="65"/>
      <c r="AW83" s="65">
        <f t="shared" si="69"/>
        <v>1676.6</v>
      </c>
      <c r="AX83" s="65">
        <f t="shared" si="69"/>
        <v>2496.7199999999998</v>
      </c>
      <c r="AY83" s="65"/>
      <c r="AZ83" s="65"/>
      <c r="BA83" s="65"/>
      <c r="BB83" s="65"/>
      <c r="BC83" s="65">
        <f t="shared" si="70"/>
        <v>2264.9700000000003</v>
      </c>
      <c r="BD83" s="65">
        <f t="shared" si="70"/>
        <v>3533.9300000000003</v>
      </c>
      <c r="BE83" s="65"/>
      <c r="BF83" s="65"/>
      <c r="BG83" s="18">
        <v>1800</v>
      </c>
    </row>
    <row r="84" spans="23:59" ht="15.75" thickBot="1" x14ac:dyDescent="0.3">
      <c r="W84">
        <v>4</v>
      </c>
      <c r="Y84" s="65">
        <f>AS111</f>
        <v>1004.4</v>
      </c>
      <c r="Z84" s="65">
        <f t="shared" ref="Z84:AL84" si="84">AT111</f>
        <v>1529.1000000000001</v>
      </c>
      <c r="AA84" s="65">
        <f t="shared" si="84"/>
        <v>0</v>
      </c>
      <c r="AB84" s="65">
        <f t="shared" si="84"/>
        <v>0</v>
      </c>
      <c r="AC84" s="65">
        <f t="shared" si="84"/>
        <v>1671.6510000000001</v>
      </c>
      <c r="AD84" s="65">
        <f t="shared" si="84"/>
        <v>2490.6600000000003</v>
      </c>
      <c r="AE84" s="65">
        <f t="shared" si="84"/>
        <v>0</v>
      </c>
      <c r="AF84" s="65">
        <f t="shared" si="84"/>
        <v>0</v>
      </c>
      <c r="AG84" s="65">
        <f t="shared" si="84"/>
        <v>0</v>
      </c>
      <c r="AH84" s="65">
        <f t="shared" si="84"/>
        <v>0</v>
      </c>
      <c r="AI84" s="65">
        <f t="shared" si="84"/>
        <v>2255.3910000000001</v>
      </c>
      <c r="AJ84" s="65">
        <f t="shared" si="84"/>
        <v>3522.6</v>
      </c>
      <c r="AK84" s="65">
        <f t="shared" si="84"/>
        <v>0</v>
      </c>
      <c r="AL84" s="65">
        <f t="shared" si="84"/>
        <v>0</v>
      </c>
      <c r="AR84" s="17">
        <v>1900</v>
      </c>
      <c r="AS84" s="65">
        <f t="shared" si="68"/>
        <v>1062</v>
      </c>
      <c r="AT84" s="65">
        <f t="shared" si="66"/>
        <v>1616</v>
      </c>
      <c r="AU84" s="65"/>
      <c r="AV84" s="65"/>
      <c r="AW84" s="65">
        <f t="shared" si="69"/>
        <v>1767.5</v>
      </c>
      <c r="AX84" s="65">
        <f t="shared" si="69"/>
        <v>2632.06</v>
      </c>
      <c r="AY84" s="65"/>
      <c r="AZ84" s="65"/>
      <c r="BA84" s="65"/>
      <c r="BB84" s="65"/>
      <c r="BC84" s="65">
        <f t="shared" si="70"/>
        <v>2385.48</v>
      </c>
      <c r="BD84" s="65">
        <f t="shared" si="70"/>
        <v>3724.48</v>
      </c>
      <c r="BE84" s="65"/>
      <c r="BF84" s="65"/>
      <c r="BG84" s="18">
        <v>1900</v>
      </c>
    </row>
    <row r="85" spans="23:59" ht="15.75" thickBot="1" x14ac:dyDescent="0.3">
      <c r="W85">
        <v>1</v>
      </c>
      <c r="X85" s="17">
        <v>2200</v>
      </c>
      <c r="Y85" s="65">
        <f>AS34</f>
        <v>1224</v>
      </c>
      <c r="Z85" s="65">
        <f t="shared" ref="Z85:AL85" si="85">AT34</f>
        <v>1866</v>
      </c>
      <c r="AA85" s="65">
        <f t="shared" si="85"/>
        <v>1718</v>
      </c>
      <c r="AB85" s="65">
        <f t="shared" si="85"/>
        <v>2672</v>
      </c>
      <c r="AC85" s="65">
        <f t="shared" si="85"/>
        <v>2019</v>
      </c>
      <c r="AD85" s="65">
        <f t="shared" si="85"/>
        <v>3009</v>
      </c>
      <c r="AE85" s="65">
        <f t="shared" si="85"/>
        <v>2439</v>
      </c>
      <c r="AF85" s="65">
        <f t="shared" si="85"/>
        <v>3744</v>
      </c>
      <c r="AG85" s="65">
        <f t="shared" si="85"/>
        <v>3190</v>
      </c>
      <c r="AH85" s="65">
        <f t="shared" si="85"/>
        <v>4830</v>
      </c>
      <c r="AI85" s="65">
        <f t="shared" si="85"/>
        <v>2668</v>
      </c>
      <c r="AJ85" s="65">
        <f t="shared" si="85"/>
        <v>4170</v>
      </c>
      <c r="AK85" s="65">
        <f t="shared" si="85"/>
        <v>4235</v>
      </c>
      <c r="AL85" s="65">
        <f t="shared" si="85"/>
        <v>6594</v>
      </c>
      <c r="AM85" s="18">
        <v>2200</v>
      </c>
      <c r="AR85" s="17">
        <v>2000</v>
      </c>
      <c r="AS85" s="65">
        <f t="shared" si="68"/>
        <v>1116</v>
      </c>
      <c r="AT85" s="65">
        <f t="shared" si="66"/>
        <v>1699</v>
      </c>
      <c r="AU85" s="65"/>
      <c r="AV85" s="65"/>
      <c r="AW85" s="65">
        <f t="shared" si="69"/>
        <v>1857.39</v>
      </c>
      <c r="AX85" s="65">
        <f t="shared" si="69"/>
        <v>2767.4</v>
      </c>
      <c r="AY85" s="65"/>
      <c r="AZ85" s="65"/>
      <c r="BA85" s="65"/>
      <c r="BB85" s="65"/>
      <c r="BC85" s="65">
        <f t="shared" si="70"/>
        <v>2505.9900000000002</v>
      </c>
      <c r="BD85" s="65">
        <f t="shared" si="70"/>
        <v>3914</v>
      </c>
      <c r="BE85" s="65"/>
      <c r="BF85" s="65"/>
      <c r="BG85" s="18">
        <v>2000</v>
      </c>
    </row>
    <row r="86" spans="23:59" ht="15.75" thickBot="1" x14ac:dyDescent="0.3">
      <c r="W86">
        <v>2</v>
      </c>
      <c r="Y86" s="65">
        <f>AS60</f>
        <v>1101.6000000000001</v>
      </c>
      <c r="Z86" s="65">
        <f t="shared" ref="Z86:AL86" si="86">AT60</f>
        <v>1679.4</v>
      </c>
      <c r="AA86" s="65">
        <f t="shared" si="86"/>
        <v>1546.2</v>
      </c>
      <c r="AB86" s="65">
        <f t="shared" si="86"/>
        <v>2404.8000000000002</v>
      </c>
      <c r="AC86" s="65">
        <f t="shared" si="86"/>
        <v>1817.1000000000001</v>
      </c>
      <c r="AD86" s="65">
        <f t="shared" si="86"/>
        <v>2708.1</v>
      </c>
      <c r="AE86" s="65">
        <f t="shared" si="86"/>
        <v>2195.1</v>
      </c>
      <c r="AF86" s="65">
        <f t="shared" si="86"/>
        <v>3369.6</v>
      </c>
      <c r="AG86" s="65">
        <f t="shared" si="86"/>
        <v>2871</v>
      </c>
      <c r="AH86" s="65">
        <f t="shared" si="86"/>
        <v>4347</v>
      </c>
      <c r="AI86" s="65">
        <f t="shared" si="86"/>
        <v>2401.2000000000003</v>
      </c>
      <c r="AJ86" s="65">
        <f t="shared" si="86"/>
        <v>3753</v>
      </c>
      <c r="AK86" s="65">
        <f t="shared" si="86"/>
        <v>3811.5</v>
      </c>
      <c r="AL86" s="65">
        <f t="shared" si="86"/>
        <v>5934.6</v>
      </c>
      <c r="AR86" s="17">
        <v>2200</v>
      </c>
      <c r="AS86" s="65">
        <f t="shared" si="68"/>
        <v>1224</v>
      </c>
      <c r="AT86" s="65">
        <f t="shared" si="66"/>
        <v>1866</v>
      </c>
      <c r="AU86" s="65"/>
      <c r="AV86" s="65"/>
      <c r="AW86" s="65">
        <f t="shared" si="69"/>
        <v>2039.19</v>
      </c>
      <c r="AX86" s="65">
        <f t="shared" si="69"/>
        <v>3039.09</v>
      </c>
      <c r="AY86" s="65"/>
      <c r="AZ86" s="65"/>
      <c r="BA86" s="65"/>
      <c r="BB86" s="65"/>
      <c r="BC86" s="65">
        <f t="shared" ref="BC86:BD90" si="87">BV34*1.03</f>
        <v>2748.04</v>
      </c>
      <c r="BD86" s="65">
        <f t="shared" si="87"/>
        <v>4295.1000000000004</v>
      </c>
      <c r="BE86" s="65"/>
      <c r="BF86" s="65"/>
      <c r="BG86" s="18">
        <v>2200</v>
      </c>
    </row>
    <row r="87" spans="23:59" ht="15.75" thickBot="1" x14ac:dyDescent="0.3">
      <c r="W87">
        <v>3</v>
      </c>
      <c r="Y87" s="65">
        <f>AS86</f>
        <v>1224</v>
      </c>
      <c r="Z87" s="65">
        <f t="shared" ref="Z87:AL87" si="88">AT86</f>
        <v>1866</v>
      </c>
      <c r="AA87" s="65">
        <f t="shared" si="88"/>
        <v>0</v>
      </c>
      <c r="AB87" s="65">
        <f t="shared" si="88"/>
        <v>0</v>
      </c>
      <c r="AC87" s="65">
        <f t="shared" si="88"/>
        <v>2039.19</v>
      </c>
      <c r="AD87" s="65">
        <f t="shared" si="88"/>
        <v>3039.09</v>
      </c>
      <c r="AE87" s="65">
        <f t="shared" si="88"/>
        <v>0</v>
      </c>
      <c r="AF87" s="65">
        <f t="shared" si="88"/>
        <v>0</v>
      </c>
      <c r="AG87" s="65">
        <f t="shared" si="88"/>
        <v>0</v>
      </c>
      <c r="AH87" s="65">
        <f t="shared" si="88"/>
        <v>0</v>
      </c>
      <c r="AI87" s="65">
        <f t="shared" si="88"/>
        <v>2748.04</v>
      </c>
      <c r="AJ87" s="65">
        <f t="shared" si="88"/>
        <v>4295.1000000000004</v>
      </c>
      <c r="AK87" s="65">
        <f t="shared" si="88"/>
        <v>0</v>
      </c>
      <c r="AL87" s="65">
        <f t="shared" si="88"/>
        <v>0</v>
      </c>
      <c r="AR87" s="17">
        <v>2400</v>
      </c>
      <c r="AS87" s="65">
        <f t="shared" si="68"/>
        <v>1333</v>
      </c>
      <c r="AT87" s="65">
        <f t="shared" si="66"/>
        <v>2032</v>
      </c>
      <c r="AU87" s="65"/>
      <c r="AV87" s="65"/>
      <c r="AW87" s="65">
        <f t="shared" si="69"/>
        <v>2219.98</v>
      </c>
      <c r="AX87" s="65">
        <f t="shared" si="69"/>
        <v>3310.78</v>
      </c>
      <c r="AY87" s="65"/>
      <c r="AZ87" s="65"/>
      <c r="BA87" s="65"/>
      <c r="BB87" s="65"/>
      <c r="BC87" s="65">
        <f t="shared" si="87"/>
        <v>2989.06</v>
      </c>
      <c r="BD87" s="65">
        <f t="shared" si="87"/>
        <v>4676.2</v>
      </c>
      <c r="BE87" s="65"/>
      <c r="BF87" s="65"/>
      <c r="BG87" s="18">
        <v>2400</v>
      </c>
    </row>
    <row r="88" spans="23:59" ht="15.75" thickBot="1" x14ac:dyDescent="0.3">
      <c r="W88">
        <v>4</v>
      </c>
      <c r="Y88" s="65">
        <f>AS112</f>
        <v>1101.6000000000001</v>
      </c>
      <c r="Z88" s="65">
        <f t="shared" ref="Z88:AL88" si="89">AT112</f>
        <v>1679.4</v>
      </c>
      <c r="AA88" s="65">
        <f t="shared" si="89"/>
        <v>0</v>
      </c>
      <c r="AB88" s="65">
        <f t="shared" si="89"/>
        <v>0</v>
      </c>
      <c r="AC88" s="65">
        <f t="shared" si="89"/>
        <v>1835.2710000000002</v>
      </c>
      <c r="AD88" s="65">
        <f t="shared" si="89"/>
        <v>2735.181</v>
      </c>
      <c r="AE88" s="65">
        <f t="shared" si="89"/>
        <v>0</v>
      </c>
      <c r="AF88" s="65">
        <f t="shared" si="89"/>
        <v>0</v>
      </c>
      <c r="AG88" s="65">
        <f t="shared" si="89"/>
        <v>0</v>
      </c>
      <c r="AH88" s="65">
        <f t="shared" si="89"/>
        <v>0</v>
      </c>
      <c r="AI88" s="65">
        <f t="shared" si="89"/>
        <v>2473.2359999999999</v>
      </c>
      <c r="AJ88" s="65">
        <f t="shared" si="89"/>
        <v>3865.5900000000006</v>
      </c>
      <c r="AK88" s="65">
        <f t="shared" si="89"/>
        <v>0</v>
      </c>
      <c r="AL88" s="65">
        <f t="shared" si="89"/>
        <v>0</v>
      </c>
      <c r="AR88" s="17">
        <v>2600</v>
      </c>
      <c r="AS88" s="65">
        <f t="shared" si="68"/>
        <v>1441</v>
      </c>
      <c r="AT88" s="65">
        <f t="shared" si="66"/>
        <v>2199</v>
      </c>
      <c r="AU88" s="65"/>
      <c r="AV88" s="65"/>
      <c r="AW88" s="65">
        <f t="shared" si="69"/>
        <v>2400.77</v>
      </c>
      <c r="AX88" s="65">
        <f t="shared" si="69"/>
        <v>3582.4700000000003</v>
      </c>
      <c r="AY88" s="65"/>
      <c r="AZ88" s="65"/>
      <c r="BA88" s="65"/>
      <c r="BB88" s="65"/>
      <c r="BC88" s="65">
        <f t="shared" si="87"/>
        <v>3230.08</v>
      </c>
      <c r="BD88" s="65">
        <f t="shared" si="87"/>
        <v>5056.2700000000004</v>
      </c>
      <c r="BE88" s="65"/>
      <c r="BF88" s="65"/>
      <c r="BG88" s="18">
        <v>2600</v>
      </c>
    </row>
    <row r="89" spans="23:59" ht="15.75" thickBot="1" x14ac:dyDescent="0.3">
      <c r="W89">
        <v>1</v>
      </c>
      <c r="X89" s="17">
        <v>2400</v>
      </c>
      <c r="Y89" s="65">
        <f>AS35</f>
        <v>1333</v>
      </c>
      <c r="Z89" s="65">
        <f t="shared" ref="Z89:AL89" si="90">AT35</f>
        <v>2032</v>
      </c>
      <c r="AA89" s="65">
        <f t="shared" si="90"/>
        <v>1870</v>
      </c>
      <c r="AB89" s="65">
        <f t="shared" si="90"/>
        <v>2911</v>
      </c>
      <c r="AC89" s="65">
        <f t="shared" si="90"/>
        <v>2198</v>
      </c>
      <c r="AD89" s="65">
        <f t="shared" si="90"/>
        <v>3278</v>
      </c>
      <c r="AE89" s="65">
        <f t="shared" si="90"/>
        <v>2657</v>
      </c>
      <c r="AF89" s="65">
        <f t="shared" si="90"/>
        <v>4079</v>
      </c>
      <c r="AG89" s="65">
        <f t="shared" si="90"/>
        <v>3475</v>
      </c>
      <c r="AH89" s="65">
        <f t="shared" si="90"/>
        <v>5263</v>
      </c>
      <c r="AI89" s="65">
        <f t="shared" si="90"/>
        <v>2902</v>
      </c>
      <c r="AJ89" s="65">
        <f t="shared" si="90"/>
        <v>4540</v>
      </c>
      <c r="AK89" s="65">
        <f t="shared" si="90"/>
        <v>4611</v>
      </c>
      <c r="AL89" s="65">
        <f t="shared" si="90"/>
        <v>7184</v>
      </c>
      <c r="AM89" s="18">
        <v>2400</v>
      </c>
      <c r="AR89" s="17">
        <v>2800</v>
      </c>
      <c r="AS89" s="65">
        <f t="shared" si="68"/>
        <v>1549</v>
      </c>
      <c r="AT89" s="65">
        <f t="shared" si="66"/>
        <v>2365</v>
      </c>
      <c r="AU89" s="65"/>
      <c r="AV89" s="65"/>
      <c r="AW89" s="65">
        <f t="shared" si="69"/>
        <v>2581.56</v>
      </c>
      <c r="AX89" s="65">
        <f t="shared" si="69"/>
        <v>3854.16</v>
      </c>
      <c r="AY89" s="65"/>
      <c r="AZ89" s="65"/>
      <c r="BA89" s="65"/>
      <c r="BB89" s="65"/>
      <c r="BC89" s="65">
        <f t="shared" si="87"/>
        <v>3471.1</v>
      </c>
      <c r="BD89" s="65">
        <f t="shared" si="87"/>
        <v>5437.37</v>
      </c>
      <c r="BE89" s="65"/>
      <c r="BF89" s="65"/>
      <c r="BG89" s="18">
        <v>2800</v>
      </c>
    </row>
    <row r="90" spans="23:59" ht="15.75" thickBot="1" x14ac:dyDescent="0.3">
      <c r="W90">
        <v>2</v>
      </c>
      <c r="Y90" s="65">
        <f>AS61</f>
        <v>1199.7</v>
      </c>
      <c r="Z90" s="65">
        <f t="shared" ref="Z90:AL90" si="91">AT61</f>
        <v>1828.8</v>
      </c>
      <c r="AA90" s="65">
        <f t="shared" si="91"/>
        <v>1683</v>
      </c>
      <c r="AB90" s="65">
        <f t="shared" si="91"/>
        <v>2619.9</v>
      </c>
      <c r="AC90" s="65">
        <f t="shared" si="91"/>
        <v>1978.2</v>
      </c>
      <c r="AD90" s="65">
        <f t="shared" si="91"/>
        <v>2950.2000000000003</v>
      </c>
      <c r="AE90" s="65">
        <f t="shared" si="91"/>
        <v>2391.3000000000002</v>
      </c>
      <c r="AF90" s="65">
        <f t="shared" si="91"/>
        <v>3671.1</v>
      </c>
      <c r="AG90" s="65">
        <f t="shared" si="91"/>
        <v>3127.5</v>
      </c>
      <c r="AH90" s="65">
        <f t="shared" si="91"/>
        <v>4736.7</v>
      </c>
      <c r="AI90" s="65">
        <f t="shared" si="91"/>
        <v>2611.8000000000002</v>
      </c>
      <c r="AJ90" s="65">
        <f t="shared" si="91"/>
        <v>4086</v>
      </c>
      <c r="AK90" s="65">
        <f t="shared" si="91"/>
        <v>4149.9000000000005</v>
      </c>
      <c r="AL90" s="65">
        <f t="shared" si="91"/>
        <v>6465.6</v>
      </c>
      <c r="AR90" s="17">
        <v>3000</v>
      </c>
      <c r="AS90" s="65">
        <f t="shared" si="68"/>
        <v>1657</v>
      </c>
      <c r="AT90" s="65">
        <f t="shared" si="66"/>
        <v>2532</v>
      </c>
      <c r="AU90" s="65"/>
      <c r="AV90" s="65"/>
      <c r="AW90" s="65">
        <f t="shared" si="69"/>
        <v>2763.36</v>
      </c>
      <c r="AX90" s="65">
        <f t="shared" si="69"/>
        <v>4125.8500000000004</v>
      </c>
      <c r="AY90" s="65"/>
      <c r="AZ90" s="65"/>
      <c r="BA90" s="65"/>
      <c r="BB90" s="65"/>
      <c r="BC90" s="65">
        <f t="shared" si="87"/>
        <v>3712.12</v>
      </c>
      <c r="BD90" s="65">
        <f t="shared" si="87"/>
        <v>5817.4400000000005</v>
      </c>
      <c r="BE90" s="65"/>
      <c r="BF90" s="65"/>
      <c r="BG90" s="18">
        <v>3000</v>
      </c>
    </row>
    <row r="91" spans="23:59" x14ac:dyDescent="0.25">
      <c r="W91">
        <v>3</v>
      </c>
      <c r="Y91" s="65">
        <f>AS87</f>
        <v>1333</v>
      </c>
      <c r="Z91" s="65">
        <f t="shared" ref="Z91:AL91" si="92">AT87</f>
        <v>2032</v>
      </c>
      <c r="AA91" s="65">
        <f t="shared" si="92"/>
        <v>0</v>
      </c>
      <c r="AB91" s="65">
        <f t="shared" si="92"/>
        <v>0</v>
      </c>
      <c r="AC91" s="65">
        <f t="shared" si="92"/>
        <v>2219.98</v>
      </c>
      <c r="AD91" s="65">
        <f t="shared" si="92"/>
        <v>3310.78</v>
      </c>
      <c r="AE91" s="65">
        <f t="shared" si="92"/>
        <v>0</v>
      </c>
      <c r="AF91" s="65">
        <f t="shared" si="92"/>
        <v>0</v>
      </c>
      <c r="AG91" s="65">
        <f t="shared" si="92"/>
        <v>0</v>
      </c>
      <c r="AH91" s="65">
        <f t="shared" si="92"/>
        <v>0</v>
      </c>
      <c r="AI91" s="65">
        <f t="shared" si="92"/>
        <v>2989.06</v>
      </c>
      <c r="AJ91" s="65">
        <f t="shared" si="92"/>
        <v>4676.2</v>
      </c>
      <c r="AK91" s="65">
        <f t="shared" si="92"/>
        <v>0</v>
      </c>
      <c r="AL91" s="65">
        <f t="shared" si="92"/>
        <v>0</v>
      </c>
    </row>
    <row r="92" spans="23:59" ht="15.75" thickBot="1" x14ac:dyDescent="0.3">
      <c r="W92">
        <v>4</v>
      </c>
      <c r="Y92" s="65">
        <f>AS113</f>
        <v>1199.7</v>
      </c>
      <c r="Z92" s="65">
        <f t="shared" ref="Z92:AL92" si="93">AT113</f>
        <v>1828.8</v>
      </c>
      <c r="AA92" s="65">
        <f t="shared" si="93"/>
        <v>0</v>
      </c>
      <c r="AB92" s="65">
        <f t="shared" si="93"/>
        <v>0</v>
      </c>
      <c r="AC92" s="65">
        <f t="shared" si="93"/>
        <v>1997.982</v>
      </c>
      <c r="AD92" s="65">
        <f t="shared" si="93"/>
        <v>2979.7020000000002</v>
      </c>
      <c r="AE92" s="65">
        <f t="shared" si="93"/>
        <v>0</v>
      </c>
      <c r="AF92" s="65">
        <f t="shared" si="93"/>
        <v>0</v>
      </c>
      <c r="AG92" s="65">
        <f t="shared" si="93"/>
        <v>0</v>
      </c>
      <c r="AH92" s="65">
        <f t="shared" si="93"/>
        <v>0</v>
      </c>
      <c r="AI92" s="65">
        <f t="shared" si="93"/>
        <v>2690.154</v>
      </c>
      <c r="AJ92" s="65">
        <f t="shared" si="93"/>
        <v>4208.58</v>
      </c>
      <c r="AK92" s="65">
        <f t="shared" si="93"/>
        <v>0</v>
      </c>
      <c r="AL92" s="65">
        <f t="shared" si="93"/>
        <v>0</v>
      </c>
      <c r="AU92" s="124" t="s">
        <v>26</v>
      </c>
      <c r="AV92" s="124"/>
      <c r="AW92" s="124"/>
      <c r="AX92" s="124"/>
      <c r="AY92" s="124"/>
      <c r="AZ92" s="124"/>
      <c r="BA92" s="124"/>
      <c r="BB92" s="124"/>
      <c r="BC92" s="124"/>
    </row>
    <row r="93" spans="23:59" ht="15.75" thickBot="1" x14ac:dyDescent="0.3">
      <c r="W93">
        <v>1</v>
      </c>
      <c r="X93" s="17">
        <v>2600</v>
      </c>
      <c r="Y93" s="65">
        <f>AS36</f>
        <v>1441</v>
      </c>
      <c r="Z93" s="65">
        <f t="shared" ref="Z93:AL93" si="94">AT36</f>
        <v>2199</v>
      </c>
      <c r="AA93" s="65">
        <f t="shared" si="94"/>
        <v>2022</v>
      </c>
      <c r="AB93" s="65">
        <f t="shared" si="94"/>
        <v>3149</v>
      </c>
      <c r="AC93" s="65">
        <f t="shared" si="94"/>
        <v>2377</v>
      </c>
      <c r="AD93" s="65">
        <f t="shared" si="94"/>
        <v>3547</v>
      </c>
      <c r="AE93" s="65">
        <f t="shared" si="94"/>
        <v>2874</v>
      </c>
      <c r="AF93" s="65">
        <f t="shared" si="94"/>
        <v>4415</v>
      </c>
      <c r="AG93" s="65">
        <f t="shared" si="94"/>
        <v>3761</v>
      </c>
      <c r="AH93" s="65">
        <f t="shared" si="94"/>
        <v>5697</v>
      </c>
      <c r="AI93" s="65">
        <f t="shared" si="94"/>
        <v>3136</v>
      </c>
      <c r="AJ93" s="65">
        <f t="shared" si="94"/>
        <v>4909</v>
      </c>
      <c r="AK93" s="65">
        <f t="shared" si="94"/>
        <v>4988</v>
      </c>
      <c r="AL93" s="65">
        <f t="shared" si="94"/>
        <v>7774</v>
      </c>
      <c r="AM93" s="18">
        <v>2600</v>
      </c>
      <c r="AR93" s="31"/>
      <c r="AS93" s="51" t="s">
        <v>14</v>
      </c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118" t="s">
        <v>13</v>
      </c>
    </row>
    <row r="94" spans="23:59" ht="15.75" thickBot="1" x14ac:dyDescent="0.3">
      <c r="W94">
        <v>2</v>
      </c>
      <c r="Y94" s="65">
        <f>AS62</f>
        <v>1296.9000000000001</v>
      </c>
      <c r="Z94" s="65">
        <f t="shared" ref="Z94:AL94" si="95">AT62</f>
        <v>1979.1000000000001</v>
      </c>
      <c r="AA94" s="65">
        <f t="shared" si="95"/>
        <v>1819.8</v>
      </c>
      <c r="AB94" s="65">
        <f t="shared" si="95"/>
        <v>2834.1</v>
      </c>
      <c r="AC94" s="65">
        <f t="shared" si="95"/>
        <v>2139.3000000000002</v>
      </c>
      <c r="AD94" s="65">
        <f t="shared" si="95"/>
        <v>3192.3</v>
      </c>
      <c r="AE94" s="65">
        <f t="shared" si="95"/>
        <v>2586.6</v>
      </c>
      <c r="AF94" s="65">
        <f t="shared" si="95"/>
        <v>3973.5</v>
      </c>
      <c r="AG94" s="65">
        <f t="shared" si="95"/>
        <v>3384.9</v>
      </c>
      <c r="AH94" s="65">
        <f t="shared" si="95"/>
        <v>5127.3</v>
      </c>
      <c r="AI94" s="65">
        <f t="shared" si="95"/>
        <v>2822.4</v>
      </c>
      <c r="AJ94" s="65">
        <f t="shared" si="95"/>
        <v>4418.1000000000004</v>
      </c>
      <c r="AK94" s="65">
        <f t="shared" si="95"/>
        <v>4489.2</v>
      </c>
      <c r="AL94" s="65">
        <f t="shared" si="95"/>
        <v>6996.6</v>
      </c>
      <c r="AR94" s="32"/>
      <c r="AS94" s="63">
        <v>300</v>
      </c>
      <c r="AT94" s="64">
        <v>500</v>
      </c>
      <c r="AU94" s="63">
        <v>300</v>
      </c>
      <c r="AV94" s="64">
        <v>500</v>
      </c>
      <c r="AW94" s="63">
        <v>300</v>
      </c>
      <c r="AX94" s="64">
        <v>500</v>
      </c>
      <c r="AY94" s="63">
        <v>300</v>
      </c>
      <c r="AZ94" s="64">
        <v>500</v>
      </c>
      <c r="BA94" s="63">
        <v>300</v>
      </c>
      <c r="BB94" s="64">
        <v>500</v>
      </c>
      <c r="BC94" s="63">
        <v>300</v>
      </c>
      <c r="BD94" s="64">
        <v>500</v>
      </c>
      <c r="BE94" s="63">
        <v>300</v>
      </c>
      <c r="BF94" s="64">
        <v>500</v>
      </c>
      <c r="BG94" s="118"/>
    </row>
    <row r="95" spans="23:59" ht="15.75" thickBot="1" x14ac:dyDescent="0.3">
      <c r="W95">
        <v>3</v>
      </c>
      <c r="Y95" s="65">
        <f>AS88</f>
        <v>1441</v>
      </c>
      <c r="Z95" s="65">
        <f t="shared" ref="Z95:AL95" si="96">AT88</f>
        <v>2199</v>
      </c>
      <c r="AA95" s="65">
        <f t="shared" si="96"/>
        <v>0</v>
      </c>
      <c r="AB95" s="65">
        <f t="shared" si="96"/>
        <v>0</v>
      </c>
      <c r="AC95" s="65">
        <f t="shared" si="96"/>
        <v>2400.77</v>
      </c>
      <c r="AD95" s="65">
        <f t="shared" si="96"/>
        <v>3582.4700000000003</v>
      </c>
      <c r="AE95" s="65">
        <f t="shared" si="96"/>
        <v>0</v>
      </c>
      <c r="AF95" s="65">
        <f t="shared" si="96"/>
        <v>0</v>
      </c>
      <c r="AG95" s="65">
        <f t="shared" si="96"/>
        <v>0</v>
      </c>
      <c r="AH95" s="65">
        <f t="shared" si="96"/>
        <v>0</v>
      </c>
      <c r="AI95" s="65">
        <f t="shared" si="96"/>
        <v>3230.08</v>
      </c>
      <c r="AJ95" s="65">
        <f t="shared" si="96"/>
        <v>5056.2700000000004</v>
      </c>
      <c r="AK95" s="65">
        <f t="shared" si="96"/>
        <v>0</v>
      </c>
      <c r="AL95" s="65">
        <f t="shared" si="96"/>
        <v>0</v>
      </c>
      <c r="AR95" s="17">
        <v>400</v>
      </c>
      <c r="AS95" s="65">
        <f>BL17</f>
        <v>251</v>
      </c>
      <c r="AT95" s="65">
        <f t="shared" ref="AT95:AT106" si="97">BM17</f>
        <v>367</v>
      </c>
      <c r="AU95" s="65"/>
      <c r="AV95" s="65"/>
      <c r="AW95" s="65">
        <f>BP17*1.01</f>
        <v>409.05</v>
      </c>
      <c r="AX95" s="65">
        <f>BQ17*1.01</f>
        <v>594.89</v>
      </c>
      <c r="AY95" s="65"/>
      <c r="AZ95" s="65"/>
      <c r="BA95" s="65"/>
      <c r="BB95" s="65"/>
      <c r="BC95" s="65">
        <f>BV17*1.03</f>
        <v>576.80000000000007</v>
      </c>
      <c r="BD95" s="65">
        <f>BW17*1.03</f>
        <v>868.29000000000008</v>
      </c>
      <c r="BE95" s="65"/>
      <c r="BF95" s="65"/>
      <c r="BG95" s="18">
        <v>400</v>
      </c>
    </row>
    <row r="96" spans="23:59" ht="15.75" thickBot="1" x14ac:dyDescent="0.3">
      <c r="W96">
        <v>4</v>
      </c>
      <c r="Y96" s="65">
        <f>AS114</f>
        <v>1296.9000000000001</v>
      </c>
      <c r="Z96" s="65">
        <f t="shared" ref="Z96:AL96" si="98">AT114</f>
        <v>1979.1000000000001</v>
      </c>
      <c r="AA96" s="65">
        <f t="shared" si="98"/>
        <v>0</v>
      </c>
      <c r="AB96" s="65">
        <f t="shared" si="98"/>
        <v>0</v>
      </c>
      <c r="AC96" s="65">
        <f t="shared" si="98"/>
        <v>2160.6930000000002</v>
      </c>
      <c r="AD96" s="65">
        <f t="shared" si="98"/>
        <v>3224.2230000000004</v>
      </c>
      <c r="AE96" s="65">
        <f t="shared" si="98"/>
        <v>0</v>
      </c>
      <c r="AF96" s="65">
        <f t="shared" si="98"/>
        <v>0</v>
      </c>
      <c r="AG96" s="65">
        <f t="shared" si="98"/>
        <v>0</v>
      </c>
      <c r="AH96" s="65">
        <f t="shared" si="98"/>
        <v>0</v>
      </c>
      <c r="AI96" s="65">
        <f t="shared" si="98"/>
        <v>2907.0720000000001</v>
      </c>
      <c r="AJ96" s="65">
        <f t="shared" si="98"/>
        <v>4550.6430000000009</v>
      </c>
      <c r="AK96" s="65">
        <f t="shared" si="98"/>
        <v>0</v>
      </c>
      <c r="AL96" s="65">
        <f t="shared" si="98"/>
        <v>0</v>
      </c>
      <c r="AR96" s="17">
        <v>500</v>
      </c>
      <c r="AS96" s="65">
        <f t="shared" ref="AS96:AS106" si="99">BL18</f>
        <v>305</v>
      </c>
      <c r="AT96" s="65">
        <f t="shared" si="97"/>
        <v>450</v>
      </c>
      <c r="AU96" s="65"/>
      <c r="AV96" s="65"/>
      <c r="AW96" s="65">
        <f t="shared" ref="AW96:AX106" si="100">BP18*1.01</f>
        <v>499.95</v>
      </c>
      <c r="AX96" s="65">
        <f t="shared" si="100"/>
        <v>731.24</v>
      </c>
      <c r="AY96" s="65"/>
      <c r="AZ96" s="65"/>
      <c r="BA96" s="65"/>
      <c r="BB96" s="65"/>
      <c r="BC96" s="65">
        <f t="shared" ref="BC96:BD106" si="101">BV18*1.03</f>
        <v>697.31000000000006</v>
      </c>
      <c r="BD96" s="65">
        <f t="shared" si="101"/>
        <v>1058.8399999999999</v>
      </c>
      <c r="BE96" s="65"/>
      <c r="BF96" s="65"/>
      <c r="BG96" s="18">
        <v>500</v>
      </c>
    </row>
    <row r="97" spans="23:59" ht="15.75" thickBot="1" x14ac:dyDescent="0.3">
      <c r="W97">
        <v>1</v>
      </c>
      <c r="X97" s="17">
        <v>2800</v>
      </c>
      <c r="Y97" s="65">
        <f>AS37</f>
        <v>1549</v>
      </c>
      <c r="Z97" s="65">
        <f t="shared" ref="Z97:AL97" si="102">AT37</f>
        <v>2365</v>
      </c>
      <c r="AA97" s="65">
        <f t="shared" si="102"/>
        <v>2174</v>
      </c>
      <c r="AB97" s="65">
        <f t="shared" si="102"/>
        <v>3388</v>
      </c>
      <c r="AC97" s="65">
        <f t="shared" si="102"/>
        <v>2556</v>
      </c>
      <c r="AD97" s="65">
        <f t="shared" si="102"/>
        <v>3816</v>
      </c>
      <c r="AE97" s="65">
        <f t="shared" si="102"/>
        <v>3092</v>
      </c>
      <c r="AF97" s="65">
        <f t="shared" si="102"/>
        <v>4751</v>
      </c>
      <c r="AG97" s="65">
        <f t="shared" si="102"/>
        <v>4046</v>
      </c>
      <c r="AH97" s="65">
        <f t="shared" si="102"/>
        <v>6131</v>
      </c>
      <c r="AI97" s="65">
        <f t="shared" si="102"/>
        <v>3370</v>
      </c>
      <c r="AJ97" s="65">
        <f t="shared" si="102"/>
        <v>5279</v>
      </c>
      <c r="AK97" s="65">
        <f t="shared" si="102"/>
        <v>5364</v>
      </c>
      <c r="AL97" s="65">
        <f t="shared" si="102"/>
        <v>8363</v>
      </c>
      <c r="AM97" s="18">
        <v>2800</v>
      </c>
      <c r="AR97" s="17">
        <v>600</v>
      </c>
      <c r="AS97" s="65">
        <f t="shared" si="99"/>
        <v>359</v>
      </c>
      <c r="AT97" s="65">
        <f t="shared" si="97"/>
        <v>533</v>
      </c>
      <c r="AU97" s="65"/>
      <c r="AV97" s="65"/>
      <c r="AW97" s="65">
        <f t="shared" si="100"/>
        <v>589.84</v>
      </c>
      <c r="AX97" s="65">
        <f t="shared" si="100"/>
        <v>866.58</v>
      </c>
      <c r="AY97" s="65"/>
      <c r="AZ97" s="65"/>
      <c r="BA97" s="65"/>
      <c r="BB97" s="65"/>
      <c r="BC97" s="65">
        <f t="shared" si="101"/>
        <v>817.82</v>
      </c>
      <c r="BD97" s="65">
        <f t="shared" si="101"/>
        <v>1254.54</v>
      </c>
      <c r="BE97" s="65"/>
      <c r="BF97" s="65"/>
      <c r="BG97" s="18">
        <v>600</v>
      </c>
    </row>
    <row r="98" spans="23:59" ht="15.75" thickBot="1" x14ac:dyDescent="0.3">
      <c r="W98">
        <v>2</v>
      </c>
      <c r="Y98" s="65">
        <f>AS63</f>
        <v>1394.1000000000001</v>
      </c>
      <c r="Z98" s="65">
        <f t="shared" ref="Z98:AL98" si="103">AT63</f>
        <v>2128.5</v>
      </c>
      <c r="AA98" s="65">
        <f t="shared" si="103"/>
        <v>1956.6000000000001</v>
      </c>
      <c r="AB98" s="65">
        <f t="shared" si="103"/>
        <v>3049.2000000000003</v>
      </c>
      <c r="AC98" s="65">
        <f t="shared" si="103"/>
        <v>2300.4</v>
      </c>
      <c r="AD98" s="65">
        <f t="shared" si="103"/>
        <v>3434.4</v>
      </c>
      <c r="AE98" s="65">
        <f t="shared" si="103"/>
        <v>2782.8</v>
      </c>
      <c r="AF98" s="65">
        <f t="shared" si="103"/>
        <v>4275.9000000000005</v>
      </c>
      <c r="AG98" s="65">
        <f t="shared" si="103"/>
        <v>3641.4</v>
      </c>
      <c r="AH98" s="65">
        <f t="shared" si="103"/>
        <v>5517.9000000000005</v>
      </c>
      <c r="AI98" s="65">
        <f t="shared" si="103"/>
        <v>3033</v>
      </c>
      <c r="AJ98" s="65">
        <f t="shared" si="103"/>
        <v>4751.1000000000004</v>
      </c>
      <c r="AK98" s="65">
        <f t="shared" si="103"/>
        <v>4827.6000000000004</v>
      </c>
      <c r="AL98" s="65">
        <f t="shared" si="103"/>
        <v>7526.7</v>
      </c>
      <c r="AR98" s="17">
        <v>700</v>
      </c>
      <c r="AS98" s="65">
        <f t="shared" si="99"/>
        <v>413</v>
      </c>
      <c r="AT98" s="65">
        <f t="shared" si="97"/>
        <v>617</v>
      </c>
      <c r="AU98" s="65"/>
      <c r="AV98" s="65"/>
      <c r="AW98" s="65">
        <f t="shared" si="100"/>
        <v>680.74</v>
      </c>
      <c r="AX98" s="65">
        <f t="shared" si="100"/>
        <v>1002.9300000000001</v>
      </c>
      <c r="AY98" s="65"/>
      <c r="AZ98" s="65"/>
      <c r="BA98" s="65"/>
      <c r="BB98" s="65"/>
      <c r="BC98" s="65">
        <f t="shared" si="101"/>
        <v>938.33</v>
      </c>
      <c r="BD98" s="65">
        <f t="shared" si="101"/>
        <v>1439.94</v>
      </c>
      <c r="BE98" s="65"/>
      <c r="BF98" s="65"/>
      <c r="BG98" s="18">
        <v>700</v>
      </c>
    </row>
    <row r="99" spans="23:59" ht="15.75" thickBot="1" x14ac:dyDescent="0.3">
      <c r="W99">
        <v>3</v>
      </c>
      <c r="Y99" s="65">
        <f>AS89</f>
        <v>1549</v>
      </c>
      <c r="Z99" s="65">
        <f t="shared" ref="Z99:AL99" si="104">AT89</f>
        <v>2365</v>
      </c>
      <c r="AA99" s="65">
        <f t="shared" si="104"/>
        <v>0</v>
      </c>
      <c r="AB99" s="65">
        <f t="shared" si="104"/>
        <v>0</v>
      </c>
      <c r="AC99" s="65">
        <f t="shared" si="104"/>
        <v>2581.56</v>
      </c>
      <c r="AD99" s="65">
        <f t="shared" si="104"/>
        <v>3854.16</v>
      </c>
      <c r="AE99" s="65">
        <f t="shared" si="104"/>
        <v>0</v>
      </c>
      <c r="AF99" s="65">
        <f t="shared" si="104"/>
        <v>0</v>
      </c>
      <c r="AG99" s="65">
        <f t="shared" si="104"/>
        <v>0</v>
      </c>
      <c r="AH99" s="65">
        <f t="shared" si="104"/>
        <v>0</v>
      </c>
      <c r="AI99" s="65">
        <f t="shared" si="104"/>
        <v>3471.1</v>
      </c>
      <c r="AJ99" s="65">
        <f t="shared" si="104"/>
        <v>5437.37</v>
      </c>
      <c r="AK99" s="65">
        <f t="shared" si="104"/>
        <v>0</v>
      </c>
      <c r="AL99" s="65">
        <f t="shared" si="104"/>
        <v>0</v>
      </c>
      <c r="AR99" s="17">
        <v>800</v>
      </c>
      <c r="AS99" s="65">
        <f t="shared" si="99"/>
        <v>467</v>
      </c>
      <c r="AT99" s="65">
        <f t="shared" si="97"/>
        <v>700</v>
      </c>
      <c r="AU99" s="65"/>
      <c r="AV99" s="65"/>
      <c r="AW99" s="65">
        <f t="shared" si="100"/>
        <v>771.64</v>
      </c>
      <c r="AX99" s="65">
        <f t="shared" si="100"/>
        <v>1138.27</v>
      </c>
      <c r="AY99" s="65"/>
      <c r="AZ99" s="65"/>
      <c r="BA99" s="65"/>
      <c r="BB99" s="65"/>
      <c r="BC99" s="65">
        <f t="shared" si="101"/>
        <v>1058.8399999999999</v>
      </c>
      <c r="BD99" s="65">
        <f t="shared" si="101"/>
        <v>1630.49</v>
      </c>
      <c r="BE99" s="65"/>
      <c r="BF99" s="65"/>
      <c r="BG99" s="18">
        <v>800</v>
      </c>
    </row>
    <row r="100" spans="23:59" ht="15.75" thickBot="1" x14ac:dyDescent="0.3">
      <c r="W100">
        <v>4</v>
      </c>
      <c r="Y100" s="65">
        <f>AS115</f>
        <v>1394.1000000000001</v>
      </c>
      <c r="Z100" s="65">
        <f t="shared" ref="Z100:AL100" si="105">AT115</f>
        <v>2128.5</v>
      </c>
      <c r="AA100" s="65">
        <f t="shared" si="105"/>
        <v>0</v>
      </c>
      <c r="AB100" s="65">
        <f t="shared" si="105"/>
        <v>0</v>
      </c>
      <c r="AC100" s="65">
        <f t="shared" si="105"/>
        <v>2323.404</v>
      </c>
      <c r="AD100" s="65">
        <f t="shared" si="105"/>
        <v>3468.7440000000001</v>
      </c>
      <c r="AE100" s="65">
        <f t="shared" si="105"/>
        <v>0</v>
      </c>
      <c r="AF100" s="65">
        <f t="shared" si="105"/>
        <v>0</v>
      </c>
      <c r="AG100" s="65">
        <f t="shared" si="105"/>
        <v>0</v>
      </c>
      <c r="AH100" s="65">
        <f t="shared" si="105"/>
        <v>0</v>
      </c>
      <c r="AI100" s="65">
        <f t="shared" si="105"/>
        <v>3123.99</v>
      </c>
      <c r="AJ100" s="65">
        <f t="shared" si="105"/>
        <v>4893.6329999999998</v>
      </c>
      <c r="AK100" s="65">
        <f t="shared" si="105"/>
        <v>0</v>
      </c>
      <c r="AL100" s="65">
        <f t="shared" si="105"/>
        <v>0</v>
      </c>
      <c r="AR100" s="17">
        <v>900</v>
      </c>
      <c r="AS100" s="65">
        <f t="shared" si="99"/>
        <v>521</v>
      </c>
      <c r="AT100" s="65">
        <f t="shared" si="97"/>
        <v>783</v>
      </c>
      <c r="AU100" s="65"/>
      <c r="AV100" s="65"/>
      <c r="AW100" s="65">
        <f t="shared" si="100"/>
        <v>861.53</v>
      </c>
      <c r="AX100" s="65">
        <f t="shared" si="100"/>
        <v>1274.6200000000001</v>
      </c>
      <c r="AY100" s="65"/>
      <c r="AZ100" s="65"/>
      <c r="BA100" s="65"/>
      <c r="BB100" s="65"/>
      <c r="BC100" s="65">
        <f t="shared" si="101"/>
        <v>1179.3500000000001</v>
      </c>
      <c r="BD100" s="65">
        <f t="shared" si="101"/>
        <v>1820.01</v>
      </c>
      <c r="BE100" s="65"/>
      <c r="BF100" s="65"/>
      <c r="BG100" s="18">
        <v>900</v>
      </c>
    </row>
    <row r="101" spans="23:59" ht="15.75" thickBot="1" x14ac:dyDescent="0.3">
      <c r="W101">
        <v>1</v>
      </c>
      <c r="X101" s="17">
        <v>3000</v>
      </c>
      <c r="Y101" s="65">
        <f>AS38</f>
        <v>1657</v>
      </c>
      <c r="Z101" s="65">
        <f t="shared" ref="Z101:AL101" si="106">AT38</f>
        <v>2532</v>
      </c>
      <c r="AA101" s="65">
        <f t="shared" si="106"/>
        <v>2326</v>
      </c>
      <c r="AB101" s="65">
        <f t="shared" si="106"/>
        <v>3626</v>
      </c>
      <c r="AC101" s="65">
        <f t="shared" si="106"/>
        <v>2736</v>
      </c>
      <c r="AD101" s="65">
        <f t="shared" si="106"/>
        <v>4085</v>
      </c>
      <c r="AE101" s="65">
        <f t="shared" si="106"/>
        <v>3310</v>
      </c>
      <c r="AF101" s="65">
        <f t="shared" si="106"/>
        <v>5086</v>
      </c>
      <c r="AG101" s="65">
        <f t="shared" si="106"/>
        <v>4332</v>
      </c>
      <c r="AH101" s="65">
        <f t="shared" si="106"/>
        <v>6565</v>
      </c>
      <c r="AI101" s="65">
        <f t="shared" si="106"/>
        <v>3604</v>
      </c>
      <c r="AJ101" s="65">
        <f t="shared" si="106"/>
        <v>5648</v>
      </c>
      <c r="AK101" s="65">
        <f t="shared" si="106"/>
        <v>5741</v>
      </c>
      <c r="AL101" s="65">
        <f t="shared" si="106"/>
        <v>8953</v>
      </c>
      <c r="AM101" s="18">
        <v>3000</v>
      </c>
      <c r="AR101" s="17">
        <v>1000</v>
      </c>
      <c r="AS101" s="65">
        <f t="shared" si="99"/>
        <v>575</v>
      </c>
      <c r="AT101" s="65">
        <f t="shared" si="97"/>
        <v>867</v>
      </c>
      <c r="AU101" s="65"/>
      <c r="AV101" s="65"/>
      <c r="AW101" s="65">
        <f t="shared" si="100"/>
        <v>952.43000000000006</v>
      </c>
      <c r="AX101" s="65">
        <f t="shared" si="100"/>
        <v>1409.96</v>
      </c>
      <c r="AY101" s="65"/>
      <c r="AZ101" s="65"/>
      <c r="BA101" s="65"/>
      <c r="BB101" s="65"/>
      <c r="BC101" s="65">
        <f t="shared" si="101"/>
        <v>1299.8600000000001</v>
      </c>
      <c r="BD101" s="65">
        <f t="shared" si="101"/>
        <v>2010.56</v>
      </c>
      <c r="BE101" s="65"/>
      <c r="BF101" s="65"/>
      <c r="BG101" s="18">
        <v>1000</v>
      </c>
    </row>
    <row r="102" spans="23:59" ht="15.75" thickBot="1" x14ac:dyDescent="0.3">
      <c r="W102">
        <v>2</v>
      </c>
      <c r="Y102" s="65">
        <f>AS64</f>
        <v>1491.3</v>
      </c>
      <c r="Z102" s="65">
        <f t="shared" ref="Z102:AL102" si="107">AT64</f>
        <v>2278.8000000000002</v>
      </c>
      <c r="AA102" s="65">
        <f t="shared" si="107"/>
        <v>2093.4</v>
      </c>
      <c r="AB102" s="65">
        <f t="shared" si="107"/>
        <v>3263.4</v>
      </c>
      <c r="AC102" s="65">
        <f t="shared" si="107"/>
        <v>2462.4</v>
      </c>
      <c r="AD102" s="65">
        <f t="shared" si="107"/>
        <v>3676.5</v>
      </c>
      <c r="AE102" s="65">
        <f t="shared" si="107"/>
        <v>2979</v>
      </c>
      <c r="AF102" s="65">
        <f t="shared" si="107"/>
        <v>4577.4000000000005</v>
      </c>
      <c r="AG102" s="65">
        <f t="shared" si="107"/>
        <v>3898.8</v>
      </c>
      <c r="AH102" s="65">
        <f t="shared" si="107"/>
        <v>5908.5</v>
      </c>
      <c r="AI102" s="65">
        <f t="shared" si="107"/>
        <v>3243.6</v>
      </c>
      <c r="AJ102" s="65">
        <f t="shared" si="107"/>
        <v>5083.2</v>
      </c>
      <c r="AK102" s="65">
        <f t="shared" si="107"/>
        <v>5166.9000000000005</v>
      </c>
      <c r="AL102" s="65">
        <f t="shared" si="107"/>
        <v>8057.7</v>
      </c>
      <c r="AR102" s="17">
        <v>1100</v>
      </c>
      <c r="AS102" s="65">
        <f t="shared" si="99"/>
        <v>629</v>
      </c>
      <c r="AT102" s="65">
        <f t="shared" si="97"/>
        <v>952</v>
      </c>
      <c r="AU102" s="65"/>
      <c r="AV102" s="65"/>
      <c r="AW102" s="65">
        <f t="shared" si="100"/>
        <v>1043.33</v>
      </c>
      <c r="AX102" s="65">
        <f t="shared" si="100"/>
        <v>1543.28</v>
      </c>
      <c r="AY102" s="65"/>
      <c r="AZ102" s="65"/>
      <c r="BA102" s="65"/>
      <c r="BB102" s="65"/>
      <c r="BC102" s="65">
        <f t="shared" si="101"/>
        <v>1421.4</v>
      </c>
      <c r="BD102" s="65">
        <f t="shared" si="101"/>
        <v>2201.11</v>
      </c>
      <c r="BE102" s="65"/>
      <c r="BF102" s="65"/>
      <c r="BG102" s="18">
        <v>1100</v>
      </c>
    </row>
    <row r="103" spans="23:59" ht="15.75" thickBot="1" x14ac:dyDescent="0.3">
      <c r="W103">
        <v>3</v>
      </c>
      <c r="Y103" s="65">
        <f>AS90</f>
        <v>1657</v>
      </c>
      <c r="Z103" s="65">
        <f t="shared" ref="Z103:AL103" si="108">AT90</f>
        <v>2532</v>
      </c>
      <c r="AA103" s="65">
        <f t="shared" si="108"/>
        <v>0</v>
      </c>
      <c r="AB103" s="65">
        <f t="shared" si="108"/>
        <v>0</v>
      </c>
      <c r="AC103" s="65">
        <f t="shared" si="108"/>
        <v>2763.36</v>
      </c>
      <c r="AD103" s="65">
        <f t="shared" si="108"/>
        <v>4125.8500000000004</v>
      </c>
      <c r="AE103" s="65">
        <f t="shared" si="108"/>
        <v>0</v>
      </c>
      <c r="AF103" s="65">
        <f t="shared" si="108"/>
        <v>0</v>
      </c>
      <c r="AG103" s="65">
        <f t="shared" si="108"/>
        <v>0</v>
      </c>
      <c r="AH103" s="65">
        <f t="shared" si="108"/>
        <v>0</v>
      </c>
      <c r="AI103" s="65">
        <f t="shared" si="108"/>
        <v>3712.12</v>
      </c>
      <c r="AJ103" s="65">
        <f t="shared" si="108"/>
        <v>5817.4400000000005</v>
      </c>
      <c r="AK103" s="65">
        <f t="shared" si="108"/>
        <v>0</v>
      </c>
      <c r="AL103" s="65">
        <f t="shared" si="108"/>
        <v>0</v>
      </c>
      <c r="AR103" s="17">
        <v>1200</v>
      </c>
      <c r="AS103" s="65">
        <f t="shared" si="99"/>
        <v>683</v>
      </c>
      <c r="AT103" s="65">
        <f t="shared" si="97"/>
        <v>1033</v>
      </c>
      <c r="AU103" s="65"/>
      <c r="AV103" s="65"/>
      <c r="AW103" s="65">
        <f t="shared" si="100"/>
        <v>1133.22</v>
      </c>
      <c r="AX103" s="65">
        <f t="shared" si="100"/>
        <v>1681.65</v>
      </c>
      <c r="AY103" s="65"/>
      <c r="AZ103" s="65"/>
      <c r="BA103" s="65"/>
      <c r="BB103" s="65"/>
      <c r="BC103" s="65">
        <f t="shared" si="101"/>
        <v>1541.91</v>
      </c>
      <c r="BD103" s="65">
        <f t="shared" si="101"/>
        <v>2391.66</v>
      </c>
      <c r="BE103" s="65"/>
      <c r="BF103" s="65"/>
      <c r="BG103" s="18">
        <v>1200</v>
      </c>
    </row>
    <row r="104" spans="23:59" ht="15.75" thickBot="1" x14ac:dyDescent="0.3">
      <c r="W104">
        <v>4</v>
      </c>
      <c r="Y104" s="65">
        <f>AS116</f>
        <v>1491.3</v>
      </c>
      <c r="Z104" s="65">
        <f t="shared" ref="Z104:AL104" si="109">AT116</f>
        <v>2278.8000000000002</v>
      </c>
      <c r="AA104" s="65">
        <f t="shared" si="109"/>
        <v>0</v>
      </c>
      <c r="AB104" s="65">
        <f t="shared" si="109"/>
        <v>0</v>
      </c>
      <c r="AC104" s="65">
        <f t="shared" si="109"/>
        <v>2487.0240000000003</v>
      </c>
      <c r="AD104" s="65">
        <f t="shared" si="109"/>
        <v>3713.2650000000003</v>
      </c>
      <c r="AE104" s="65">
        <f t="shared" si="109"/>
        <v>0</v>
      </c>
      <c r="AF104" s="65">
        <f t="shared" si="109"/>
        <v>0</v>
      </c>
      <c r="AG104" s="65">
        <f t="shared" si="109"/>
        <v>0</v>
      </c>
      <c r="AH104" s="65">
        <f t="shared" si="109"/>
        <v>0</v>
      </c>
      <c r="AI104" s="65">
        <f t="shared" si="109"/>
        <v>3340.9079999999999</v>
      </c>
      <c r="AJ104" s="65">
        <f t="shared" si="109"/>
        <v>5235.6960000000008</v>
      </c>
      <c r="AK104" s="65">
        <f t="shared" si="109"/>
        <v>0</v>
      </c>
      <c r="AL104" s="65">
        <f t="shared" si="109"/>
        <v>0</v>
      </c>
      <c r="AR104" s="17">
        <v>1300</v>
      </c>
      <c r="AS104" s="65">
        <f t="shared" si="99"/>
        <v>737</v>
      </c>
      <c r="AT104" s="65">
        <f t="shared" si="97"/>
        <v>1116</v>
      </c>
      <c r="AU104" s="65"/>
      <c r="AV104" s="65"/>
      <c r="AW104" s="65">
        <f t="shared" si="100"/>
        <v>1224.1200000000001</v>
      </c>
      <c r="AX104" s="65">
        <f t="shared" si="100"/>
        <v>1816.99</v>
      </c>
      <c r="AY104" s="65"/>
      <c r="AZ104" s="65"/>
      <c r="BA104" s="65"/>
      <c r="BB104" s="65"/>
      <c r="BC104" s="65">
        <f t="shared" si="101"/>
        <v>1662.42</v>
      </c>
      <c r="BD104" s="65">
        <f t="shared" si="101"/>
        <v>2582.21</v>
      </c>
      <c r="BE104" s="65"/>
      <c r="BF104" s="65"/>
      <c r="BG104" s="18">
        <v>1300</v>
      </c>
    </row>
    <row r="105" spans="23:59" ht="15.75" thickBot="1" x14ac:dyDescent="0.3">
      <c r="AR105" s="17">
        <v>1400</v>
      </c>
      <c r="AS105" s="65">
        <f t="shared" si="99"/>
        <v>792</v>
      </c>
      <c r="AT105" s="65">
        <f t="shared" si="97"/>
        <v>1200</v>
      </c>
      <c r="AU105" s="65"/>
      <c r="AV105" s="65"/>
      <c r="AW105" s="65">
        <f t="shared" si="100"/>
        <v>1314.01</v>
      </c>
      <c r="AX105" s="65">
        <f t="shared" si="100"/>
        <v>1953.34</v>
      </c>
      <c r="AY105" s="65"/>
      <c r="AZ105" s="65"/>
      <c r="BA105" s="65"/>
      <c r="BB105" s="65"/>
      <c r="BC105" s="65">
        <f t="shared" si="101"/>
        <v>1782.93</v>
      </c>
      <c r="BD105" s="65">
        <f t="shared" si="101"/>
        <v>2771.73</v>
      </c>
      <c r="BE105" s="65"/>
      <c r="BF105" s="65"/>
      <c r="BG105" s="18">
        <v>1400</v>
      </c>
    </row>
    <row r="106" spans="23:59" ht="15.75" thickBot="1" x14ac:dyDescent="0.3">
      <c r="AR106" s="17">
        <v>1500</v>
      </c>
      <c r="AS106" s="65">
        <f t="shared" si="99"/>
        <v>846</v>
      </c>
      <c r="AT106" s="65">
        <f t="shared" si="97"/>
        <v>1283</v>
      </c>
      <c r="AU106" s="65"/>
      <c r="AV106" s="65"/>
      <c r="AW106" s="65">
        <f t="shared" si="100"/>
        <v>1404.91</v>
      </c>
      <c r="AX106" s="65">
        <f t="shared" si="100"/>
        <v>2088.6799999999998</v>
      </c>
      <c r="AY106" s="65"/>
      <c r="AZ106" s="65"/>
      <c r="BA106" s="65"/>
      <c r="BB106" s="65"/>
      <c r="BC106" s="65">
        <f t="shared" si="101"/>
        <v>1903.44</v>
      </c>
      <c r="BD106" s="65">
        <f t="shared" si="101"/>
        <v>2962.28</v>
      </c>
      <c r="BE106" s="65"/>
      <c r="BF106" s="65"/>
      <c r="BG106" s="18">
        <v>1500</v>
      </c>
    </row>
    <row r="107" spans="23:59" ht="15.75" thickBot="1" x14ac:dyDescent="0.3">
      <c r="AR107" s="17">
        <v>1600</v>
      </c>
      <c r="AS107" s="65">
        <f>BL29*0.95</f>
        <v>855</v>
      </c>
      <c r="AT107" s="65">
        <f t="shared" ref="AT107:AT110" si="110">BM29*0.95</f>
        <v>1297.7</v>
      </c>
      <c r="AU107" s="65"/>
      <c r="AV107" s="65"/>
      <c r="AW107" s="65">
        <f>BP29*1.01*0.95</f>
        <v>1421.0194999999999</v>
      </c>
      <c r="AX107" s="65">
        <f>BQ29*1.01*0.95</f>
        <v>2113.7784999999999</v>
      </c>
      <c r="AY107" s="65"/>
      <c r="AZ107" s="65"/>
      <c r="BA107" s="65"/>
      <c r="BB107" s="65"/>
      <c r="BC107" s="65">
        <f>BV29*1.03*0.95</f>
        <v>1922.7525000000001</v>
      </c>
      <c r="BD107" s="65">
        <f>BW29*1.03*0.95</f>
        <v>2995.1884999999997</v>
      </c>
      <c r="BE107" s="65"/>
      <c r="BF107" s="65"/>
      <c r="BG107" s="18">
        <v>1600</v>
      </c>
    </row>
    <row r="108" spans="23:59" ht="15.75" thickBot="1" x14ac:dyDescent="0.3">
      <c r="AR108" s="17">
        <v>1700</v>
      </c>
      <c r="AS108" s="65">
        <f t="shared" ref="AS108:AS110" si="111">BL30*0.95</f>
        <v>906.3</v>
      </c>
      <c r="AT108" s="65">
        <f t="shared" si="110"/>
        <v>1376.55</v>
      </c>
      <c r="AU108" s="65"/>
      <c r="AV108" s="65"/>
      <c r="AW108" s="65">
        <f t="shared" ref="AW108:AX110" si="112">BP30*1.01*0.95</f>
        <v>1506.415</v>
      </c>
      <c r="AX108" s="65">
        <f t="shared" si="112"/>
        <v>2242.3514999999998</v>
      </c>
      <c r="AY108" s="65"/>
      <c r="AZ108" s="65"/>
      <c r="BA108" s="65"/>
      <c r="BB108" s="65"/>
      <c r="BC108" s="65">
        <f t="shared" ref="BC108:BD110" si="113">BV30*1.03*0.95</f>
        <v>2037.2369999999999</v>
      </c>
      <c r="BD108" s="65">
        <f t="shared" si="113"/>
        <v>3176.2109999999998</v>
      </c>
      <c r="BE108" s="65"/>
      <c r="BF108" s="65"/>
      <c r="BG108" s="18">
        <v>1700</v>
      </c>
    </row>
    <row r="109" spans="23:59" ht="15.75" thickBot="1" x14ac:dyDescent="0.3">
      <c r="AR109" s="17">
        <v>1800</v>
      </c>
      <c r="AS109" s="65">
        <f t="shared" si="111"/>
        <v>957.59999999999991</v>
      </c>
      <c r="AT109" s="65">
        <f t="shared" si="110"/>
        <v>1456.35</v>
      </c>
      <c r="AU109" s="65"/>
      <c r="AV109" s="65"/>
      <c r="AW109" s="65">
        <f t="shared" si="112"/>
        <v>1592.7699999999998</v>
      </c>
      <c r="AX109" s="65">
        <f t="shared" si="112"/>
        <v>2371.8839999999996</v>
      </c>
      <c r="AY109" s="65"/>
      <c r="AZ109" s="65"/>
      <c r="BA109" s="65"/>
      <c r="BB109" s="65"/>
      <c r="BC109" s="65">
        <f t="shared" si="113"/>
        <v>2151.7215000000001</v>
      </c>
      <c r="BD109" s="65">
        <f t="shared" si="113"/>
        <v>3357.2335000000003</v>
      </c>
      <c r="BE109" s="65"/>
      <c r="BF109" s="65"/>
      <c r="BG109" s="18">
        <v>1800</v>
      </c>
    </row>
    <row r="110" spans="23:59" ht="15.75" thickBot="1" x14ac:dyDescent="0.3">
      <c r="AR110" s="17">
        <v>1900</v>
      </c>
      <c r="AS110" s="65">
        <f t="shared" si="111"/>
        <v>1008.9</v>
      </c>
      <c r="AT110" s="65">
        <f t="shared" si="110"/>
        <v>1535.1999999999998</v>
      </c>
      <c r="AU110" s="65"/>
      <c r="AV110" s="65"/>
      <c r="AW110" s="65">
        <f t="shared" si="112"/>
        <v>1679.125</v>
      </c>
      <c r="AX110" s="65">
        <f t="shared" si="112"/>
        <v>2500.4569999999999</v>
      </c>
      <c r="AY110" s="65"/>
      <c r="AZ110" s="65"/>
      <c r="BA110" s="65"/>
      <c r="BB110" s="65"/>
      <c r="BC110" s="65">
        <f t="shared" si="113"/>
        <v>2266.2060000000001</v>
      </c>
      <c r="BD110" s="65">
        <f t="shared" si="113"/>
        <v>3538.2559999999999</v>
      </c>
      <c r="BE110" s="65"/>
      <c r="BF110" s="65"/>
      <c r="BG110" s="18">
        <v>1900</v>
      </c>
    </row>
    <row r="111" spans="23:59" ht="15.75" thickBot="1" x14ac:dyDescent="0.3">
      <c r="AR111" s="17">
        <v>2000</v>
      </c>
      <c r="AS111" s="65">
        <f>BL33*0.9</f>
        <v>1004.4</v>
      </c>
      <c r="AT111" s="65">
        <f t="shared" ref="AT111:AT116" si="114">BM33*0.9</f>
        <v>1529.1000000000001</v>
      </c>
      <c r="AU111" s="65"/>
      <c r="AV111" s="65"/>
      <c r="AW111" s="65">
        <f>BP33*1.01*0.9</f>
        <v>1671.6510000000001</v>
      </c>
      <c r="AX111" s="65">
        <f>BQ33*1.01*0.9</f>
        <v>2490.6600000000003</v>
      </c>
      <c r="AY111" s="65"/>
      <c r="AZ111" s="65"/>
      <c r="BA111" s="65"/>
      <c r="BB111" s="65"/>
      <c r="BC111" s="65">
        <f>BV33*1.03*0.9</f>
        <v>2255.3910000000001</v>
      </c>
      <c r="BD111" s="65">
        <f>BW33*1.03*0.9</f>
        <v>3522.6</v>
      </c>
      <c r="BE111" s="65"/>
      <c r="BF111" s="65"/>
      <c r="BG111" s="18">
        <v>2000</v>
      </c>
    </row>
    <row r="112" spans="23:59" ht="15.75" thickBot="1" x14ac:dyDescent="0.3">
      <c r="AR112" s="17">
        <v>2200</v>
      </c>
      <c r="AS112" s="65">
        <f t="shared" ref="AS112:AS116" si="115">BL34*0.9</f>
        <v>1101.6000000000001</v>
      </c>
      <c r="AT112" s="65">
        <f t="shared" si="114"/>
        <v>1679.4</v>
      </c>
      <c r="AU112" s="65"/>
      <c r="AV112" s="65"/>
      <c r="AW112" s="65">
        <f t="shared" ref="AW112:AX116" si="116">BP34*1.01*0.9</f>
        <v>1835.2710000000002</v>
      </c>
      <c r="AX112" s="65">
        <f t="shared" si="116"/>
        <v>2735.181</v>
      </c>
      <c r="AY112" s="65"/>
      <c r="AZ112" s="65"/>
      <c r="BA112" s="65"/>
      <c r="BB112" s="65"/>
      <c r="BC112" s="65">
        <f t="shared" ref="BC112:BD116" si="117">BV34*1.03*0.9</f>
        <v>2473.2359999999999</v>
      </c>
      <c r="BD112" s="65">
        <f t="shared" si="117"/>
        <v>3865.5900000000006</v>
      </c>
      <c r="BE112" s="65"/>
      <c r="BF112" s="65"/>
      <c r="BG112" s="18">
        <v>2200</v>
      </c>
    </row>
    <row r="113" spans="44:59" ht="15.75" thickBot="1" x14ac:dyDescent="0.3">
      <c r="AR113" s="17">
        <v>2400</v>
      </c>
      <c r="AS113" s="65">
        <f t="shared" si="115"/>
        <v>1199.7</v>
      </c>
      <c r="AT113" s="65">
        <f t="shared" si="114"/>
        <v>1828.8</v>
      </c>
      <c r="AU113" s="65"/>
      <c r="AV113" s="65"/>
      <c r="AW113" s="65">
        <f t="shared" si="116"/>
        <v>1997.982</v>
      </c>
      <c r="AX113" s="65">
        <f t="shared" si="116"/>
        <v>2979.7020000000002</v>
      </c>
      <c r="AY113" s="65"/>
      <c r="AZ113" s="65"/>
      <c r="BA113" s="65"/>
      <c r="BB113" s="65"/>
      <c r="BC113" s="65">
        <f t="shared" si="117"/>
        <v>2690.154</v>
      </c>
      <c r="BD113" s="65">
        <f t="shared" si="117"/>
        <v>4208.58</v>
      </c>
      <c r="BE113" s="65"/>
      <c r="BF113" s="65"/>
      <c r="BG113" s="18">
        <v>2400</v>
      </c>
    </row>
    <row r="114" spans="44:59" ht="15.75" thickBot="1" x14ac:dyDescent="0.3">
      <c r="AR114" s="17">
        <v>2600</v>
      </c>
      <c r="AS114" s="65">
        <f t="shared" si="115"/>
        <v>1296.9000000000001</v>
      </c>
      <c r="AT114" s="65">
        <f t="shared" si="114"/>
        <v>1979.1000000000001</v>
      </c>
      <c r="AU114" s="65"/>
      <c r="AV114" s="65"/>
      <c r="AW114" s="65">
        <f t="shared" si="116"/>
        <v>2160.6930000000002</v>
      </c>
      <c r="AX114" s="65">
        <f t="shared" si="116"/>
        <v>3224.2230000000004</v>
      </c>
      <c r="AY114" s="65"/>
      <c r="AZ114" s="65"/>
      <c r="BA114" s="65"/>
      <c r="BB114" s="65"/>
      <c r="BC114" s="65">
        <f t="shared" si="117"/>
        <v>2907.0720000000001</v>
      </c>
      <c r="BD114" s="65">
        <f t="shared" si="117"/>
        <v>4550.6430000000009</v>
      </c>
      <c r="BE114" s="65"/>
      <c r="BF114" s="65"/>
      <c r="BG114" s="18">
        <v>2600</v>
      </c>
    </row>
    <row r="115" spans="44:59" ht="15.75" thickBot="1" x14ac:dyDescent="0.3">
      <c r="AR115" s="17">
        <v>2800</v>
      </c>
      <c r="AS115" s="65">
        <f t="shared" si="115"/>
        <v>1394.1000000000001</v>
      </c>
      <c r="AT115" s="65">
        <f t="shared" si="114"/>
        <v>2128.5</v>
      </c>
      <c r="AU115" s="65"/>
      <c r="AV115" s="65"/>
      <c r="AW115" s="65">
        <f t="shared" si="116"/>
        <v>2323.404</v>
      </c>
      <c r="AX115" s="65">
        <f t="shared" si="116"/>
        <v>3468.7440000000001</v>
      </c>
      <c r="AY115" s="65"/>
      <c r="AZ115" s="65"/>
      <c r="BA115" s="65"/>
      <c r="BB115" s="65"/>
      <c r="BC115" s="65">
        <f t="shared" si="117"/>
        <v>3123.99</v>
      </c>
      <c r="BD115" s="65">
        <f t="shared" si="117"/>
        <v>4893.6329999999998</v>
      </c>
      <c r="BE115" s="65"/>
      <c r="BF115" s="65"/>
      <c r="BG115" s="18">
        <v>2800</v>
      </c>
    </row>
    <row r="116" spans="44:59" ht="15.75" thickBot="1" x14ac:dyDescent="0.3">
      <c r="AR116" s="17">
        <v>3000</v>
      </c>
      <c r="AS116" s="65">
        <f t="shared" si="115"/>
        <v>1491.3</v>
      </c>
      <c r="AT116" s="65">
        <f t="shared" si="114"/>
        <v>2278.8000000000002</v>
      </c>
      <c r="AU116" s="65"/>
      <c r="AV116" s="65"/>
      <c r="AW116" s="65">
        <f t="shared" si="116"/>
        <v>2487.0240000000003</v>
      </c>
      <c r="AX116" s="65">
        <f t="shared" si="116"/>
        <v>3713.2650000000003</v>
      </c>
      <c r="AY116" s="65"/>
      <c r="AZ116" s="65"/>
      <c r="BA116" s="65"/>
      <c r="BB116" s="65"/>
      <c r="BC116" s="65">
        <f t="shared" si="117"/>
        <v>3340.9079999999999</v>
      </c>
      <c r="BD116" s="65">
        <f t="shared" si="117"/>
        <v>5235.6960000000008</v>
      </c>
      <c r="BE116" s="65"/>
      <c r="BF116" s="65"/>
      <c r="BG116" s="18">
        <v>3000</v>
      </c>
    </row>
  </sheetData>
  <sheetProtection algorithmName="SHA-512" hashValue="SAYOMyOTh3qD2FDIuejqCqR2q5UYs/24s4cznIogIM350MYDFF66Xj9sQ/0m51wEHj2sRtojcA7+P0jFSdB+ww==" saltValue="HEx6I+iZR81c7dm1miCdIA==" spinCount="100000" sheet="1" sort="0" autoFilter="0" pivotTables="0"/>
  <autoFilter ref="A14:A38" xr:uid="{00000000-0009-0000-0000-000002000000}"/>
  <dataConsolidate topLabels="1">
    <dataRefs count="1">
      <dataRef ref="A17:A38" sheet="Prado"/>
    </dataRefs>
  </dataConsolidate>
  <mergeCells count="40">
    <mergeCell ref="AU40:BC40"/>
    <mergeCell ref="BG41:BG42"/>
    <mergeCell ref="AU66:BC66"/>
    <mergeCell ref="BG67:BG68"/>
    <mergeCell ref="AU92:BC92"/>
    <mergeCell ref="BG93:BG94"/>
    <mergeCell ref="BK15:BK16"/>
    <mergeCell ref="BL15:BO15"/>
    <mergeCell ref="BP15:BS15"/>
    <mergeCell ref="BT15:BY15"/>
    <mergeCell ref="BZ15:BZ16"/>
    <mergeCell ref="CS15:CS16"/>
    <mergeCell ref="BT14:BU14"/>
    <mergeCell ref="BV14:BW14"/>
    <mergeCell ref="BX14:BY14"/>
    <mergeCell ref="A15:A16"/>
    <mergeCell ref="B15:E15"/>
    <mergeCell ref="F15:I15"/>
    <mergeCell ref="J15:O15"/>
    <mergeCell ref="P15:P16"/>
    <mergeCell ref="AM15:AM16"/>
    <mergeCell ref="BG15:BG16"/>
    <mergeCell ref="N14:O14"/>
    <mergeCell ref="AU14:BC14"/>
    <mergeCell ref="BL14:BM14"/>
    <mergeCell ref="BN14:BO14"/>
    <mergeCell ref="BP14:BQ14"/>
    <mergeCell ref="BR14:BS14"/>
    <mergeCell ref="B14:C14"/>
    <mergeCell ref="D14:E14"/>
    <mergeCell ref="F14:G14"/>
    <mergeCell ref="H14:I14"/>
    <mergeCell ref="J14:K14"/>
    <mergeCell ref="L14:M14"/>
    <mergeCell ref="F12:H12"/>
    <mergeCell ref="F7:P7"/>
    <mergeCell ref="F9:M9"/>
    <mergeCell ref="A10:D10"/>
    <mergeCell ref="F10:H10"/>
    <mergeCell ref="F11:H11"/>
  </mergeCells>
  <conditionalFormatting sqref="AS17:BF38 Y17:AL17 Y21:AL21">
    <cfRule type="cellIs" dxfId="99" priority="97" stopIfTrue="1" operator="equal">
      <formula>0</formula>
    </cfRule>
    <cfRule type="cellIs" dxfId="98" priority="98" stopIfTrue="1" operator="between">
      <formula>#REF!</formula>
      <formula>#REF!</formula>
    </cfRule>
  </conditionalFormatting>
  <conditionalFormatting sqref="B17:O38">
    <cfRule type="cellIs" dxfId="97" priority="99" stopIfTrue="1" operator="equal">
      <formula>1</formula>
    </cfRule>
  </conditionalFormatting>
  <conditionalFormatting sqref="B17:O38">
    <cfRule type="cellIs" dxfId="96" priority="100" operator="between">
      <formula>$I$10-1</formula>
      <formula>$L$10+1</formula>
    </cfRule>
  </conditionalFormatting>
  <conditionalFormatting sqref="L10 I10">
    <cfRule type="cellIs" dxfId="95" priority="96" stopIfTrue="1" operator="notEqual">
      <formula>0</formula>
    </cfRule>
  </conditionalFormatting>
  <conditionalFormatting sqref="C17:C38 E17:E38 G17:G38 I17:I38 K17:K38 M17:M38 O17:O38">
    <cfRule type="expression" dxfId="94" priority="95">
      <formula>$I$11=2</formula>
    </cfRule>
  </conditionalFormatting>
  <conditionalFormatting sqref="I11">
    <cfRule type="cellIs" dxfId="93" priority="94" stopIfTrue="1" operator="notEqual">
      <formula>0</formula>
    </cfRule>
  </conditionalFormatting>
  <conditionalFormatting sqref="AS95:BF116">
    <cfRule type="cellIs" dxfId="92" priority="77" stopIfTrue="1" operator="equal">
      <formula>0</formula>
    </cfRule>
    <cfRule type="cellIs" dxfId="91" priority="78" stopIfTrue="1" operator="between">
      <formula>#REF!</formula>
      <formula>#REF!</formula>
    </cfRule>
  </conditionalFormatting>
  <conditionalFormatting sqref="AS69:BF90">
    <cfRule type="cellIs" dxfId="90" priority="75" stopIfTrue="1" operator="equal">
      <formula>0</formula>
    </cfRule>
    <cfRule type="cellIs" dxfId="89" priority="76" stopIfTrue="1" operator="between">
      <formula>#REF!</formula>
      <formula>#REF!</formula>
    </cfRule>
  </conditionalFormatting>
  <conditionalFormatting sqref="CF17:CF38">
    <cfRule type="cellIs" dxfId="88" priority="89" stopIfTrue="1" operator="equal">
      <formula>0</formula>
    </cfRule>
    <cfRule type="cellIs" dxfId="87" priority="90" stopIfTrue="1" operator="between">
      <formula>#REF!</formula>
      <formula>#REF!</formula>
    </cfRule>
  </conditionalFormatting>
  <conditionalFormatting sqref="CE17:CE38">
    <cfRule type="cellIs" dxfId="86" priority="87" stopIfTrue="1" operator="equal">
      <formula>0</formula>
    </cfRule>
    <cfRule type="cellIs" dxfId="85" priority="88" stopIfTrue="1" operator="between">
      <formula>#REF!</formula>
      <formula>#REF!</formula>
    </cfRule>
  </conditionalFormatting>
  <conditionalFormatting sqref="CG17:CH21">
    <cfRule type="cellIs" dxfId="84" priority="85" stopIfTrue="1" operator="equal">
      <formula>0</formula>
    </cfRule>
    <cfRule type="cellIs" dxfId="83" priority="86" stopIfTrue="1" operator="between">
      <formula>#REF!</formula>
      <formula>#REF!</formula>
    </cfRule>
  </conditionalFormatting>
  <conditionalFormatting sqref="CG22:CH36">
    <cfRule type="cellIs" dxfId="82" priority="83" stopIfTrue="1" operator="equal">
      <formula>0</formula>
    </cfRule>
    <cfRule type="cellIs" dxfId="81" priority="84" stopIfTrue="1" operator="between">
      <formula>#REF!</formula>
      <formula>#REF!</formula>
    </cfRule>
  </conditionalFormatting>
  <conditionalFormatting sqref="BL17:BY38 CK17:CL38">
    <cfRule type="cellIs" dxfId="80" priority="91" stopIfTrue="1" operator="equal">
      <formula>1</formula>
    </cfRule>
    <cfRule type="cellIs" dxfId="79" priority="92" stopIfTrue="1" operator="between">
      <formula>$I$11</formula>
      <formula>$L$11</formula>
    </cfRule>
  </conditionalFormatting>
  <conditionalFormatting sqref="BL17:BY38">
    <cfRule type="cellIs" dxfId="78" priority="93" operator="between">
      <formula>$I$11+-1</formula>
      <formula>$L$11+-1</formula>
    </cfRule>
  </conditionalFormatting>
  <conditionalFormatting sqref="BL17:BL38 BN17:BN38 BP17:BP38 BR17:BR38 BT17:BT38 BV17:BV38 BX17:BX38">
    <cfRule type="expression" dxfId="77" priority="82">
      <formula>$I$11=3</formula>
    </cfRule>
  </conditionalFormatting>
  <conditionalFormatting sqref="BM17:BM38 BO17:BO38 BQ17:BQ38 BS17:BS38 BU17:BU38 BW17:BW38 BY17:BY38">
    <cfRule type="expression" dxfId="76" priority="81">
      <formula>$I$11=2</formula>
    </cfRule>
  </conditionalFormatting>
  <conditionalFormatting sqref="AS43:BF64">
    <cfRule type="cellIs" dxfId="75" priority="79" stopIfTrue="1" operator="equal">
      <formula>0</formula>
    </cfRule>
    <cfRule type="cellIs" dxfId="74" priority="80" stopIfTrue="1" operator="between">
      <formula>#REF!</formula>
      <formula>#REF!</formula>
    </cfRule>
  </conditionalFormatting>
  <conditionalFormatting sqref="Y18:AL20">
    <cfRule type="cellIs" dxfId="73" priority="73" stopIfTrue="1" operator="equal">
      <formula>0</formula>
    </cfRule>
    <cfRule type="cellIs" dxfId="72" priority="74" stopIfTrue="1" operator="between">
      <formula>#REF!</formula>
      <formula>#REF!</formula>
    </cfRule>
  </conditionalFormatting>
  <conditionalFormatting sqref="Y22:AL24">
    <cfRule type="cellIs" dxfId="71" priority="71" stopIfTrue="1" operator="equal">
      <formula>0</formula>
    </cfRule>
    <cfRule type="cellIs" dxfId="70" priority="72" stopIfTrue="1" operator="between">
      <formula>#REF!</formula>
      <formula>#REF!</formula>
    </cfRule>
  </conditionalFormatting>
  <conditionalFormatting sqref="Y25:AL25 Y29:AL29 Y33:AL33 Y37:AL37">
    <cfRule type="cellIs" dxfId="69" priority="69" stopIfTrue="1" operator="equal">
      <formula>0</formula>
    </cfRule>
    <cfRule type="cellIs" dxfId="68" priority="70" stopIfTrue="1" operator="between">
      <formula>#REF!</formula>
      <formula>#REF!</formula>
    </cfRule>
  </conditionalFormatting>
  <conditionalFormatting sqref="Y26:AL28 Y30:AL32 Y34:AL36 Y38:AL40">
    <cfRule type="cellIs" dxfId="67" priority="67" stopIfTrue="1" operator="equal">
      <formula>0</formula>
    </cfRule>
    <cfRule type="cellIs" dxfId="66" priority="68" stopIfTrue="1" operator="between">
      <formula>#REF!</formula>
      <formula>#REF!</formula>
    </cfRule>
  </conditionalFormatting>
  <conditionalFormatting sqref="Y41:AL41">
    <cfRule type="cellIs" dxfId="65" priority="65" stopIfTrue="1" operator="equal">
      <formula>0</formula>
    </cfRule>
    <cfRule type="cellIs" dxfId="64" priority="66" stopIfTrue="1" operator="between">
      <formula>#REF!</formula>
      <formula>#REF!</formula>
    </cfRule>
  </conditionalFormatting>
  <conditionalFormatting sqref="Y42:AL44">
    <cfRule type="cellIs" dxfId="63" priority="63" stopIfTrue="1" operator="equal">
      <formula>0</formula>
    </cfRule>
    <cfRule type="cellIs" dxfId="62" priority="64" stopIfTrue="1" operator="between">
      <formula>#REF!</formula>
      <formula>#REF!</formula>
    </cfRule>
  </conditionalFormatting>
  <conditionalFormatting sqref="Y45:AL45">
    <cfRule type="cellIs" dxfId="61" priority="61" stopIfTrue="1" operator="equal">
      <formula>0</formula>
    </cfRule>
    <cfRule type="cellIs" dxfId="60" priority="62" stopIfTrue="1" operator="between">
      <formula>#REF!</formula>
      <formula>#REF!</formula>
    </cfRule>
  </conditionalFormatting>
  <conditionalFormatting sqref="Y46:AL48">
    <cfRule type="cellIs" dxfId="59" priority="59" stopIfTrue="1" operator="equal">
      <formula>0</formula>
    </cfRule>
    <cfRule type="cellIs" dxfId="58" priority="60" stopIfTrue="1" operator="between">
      <formula>#REF!</formula>
      <formula>#REF!</formula>
    </cfRule>
  </conditionalFormatting>
  <conditionalFormatting sqref="Y49:AL49">
    <cfRule type="cellIs" dxfId="57" priority="57" stopIfTrue="1" operator="equal">
      <formula>0</formula>
    </cfRule>
    <cfRule type="cellIs" dxfId="56" priority="58" stopIfTrue="1" operator="between">
      <formula>#REF!</formula>
      <formula>#REF!</formula>
    </cfRule>
  </conditionalFormatting>
  <conditionalFormatting sqref="Y50:AL52">
    <cfRule type="cellIs" dxfId="55" priority="55" stopIfTrue="1" operator="equal">
      <formula>0</formula>
    </cfRule>
    <cfRule type="cellIs" dxfId="54" priority="56" stopIfTrue="1" operator="between">
      <formula>#REF!</formula>
      <formula>#REF!</formula>
    </cfRule>
  </conditionalFormatting>
  <conditionalFormatting sqref="Y53:AL53">
    <cfRule type="cellIs" dxfId="53" priority="53" stopIfTrue="1" operator="equal">
      <formula>0</formula>
    </cfRule>
    <cfRule type="cellIs" dxfId="52" priority="54" stopIfTrue="1" operator="between">
      <formula>#REF!</formula>
      <formula>#REF!</formula>
    </cfRule>
  </conditionalFormatting>
  <conditionalFormatting sqref="Y54:AL56">
    <cfRule type="cellIs" dxfId="51" priority="51" stopIfTrue="1" operator="equal">
      <formula>0</formula>
    </cfRule>
    <cfRule type="cellIs" dxfId="50" priority="52" stopIfTrue="1" operator="between">
      <formula>#REF!</formula>
      <formula>#REF!</formula>
    </cfRule>
  </conditionalFormatting>
  <conditionalFormatting sqref="Y57:AL57">
    <cfRule type="cellIs" dxfId="49" priority="49" stopIfTrue="1" operator="equal">
      <formula>0</formula>
    </cfRule>
    <cfRule type="cellIs" dxfId="48" priority="50" stopIfTrue="1" operator="between">
      <formula>#REF!</formula>
      <formula>#REF!</formula>
    </cfRule>
  </conditionalFormatting>
  <conditionalFormatting sqref="Y58:AL60">
    <cfRule type="cellIs" dxfId="47" priority="47" stopIfTrue="1" operator="equal">
      <formula>0</formula>
    </cfRule>
    <cfRule type="cellIs" dxfId="46" priority="48" stopIfTrue="1" operator="between">
      <formula>#REF!</formula>
      <formula>#REF!</formula>
    </cfRule>
  </conditionalFormatting>
  <conditionalFormatting sqref="Y61:AL61">
    <cfRule type="cellIs" dxfId="45" priority="45" stopIfTrue="1" operator="equal">
      <formula>0</formula>
    </cfRule>
    <cfRule type="cellIs" dxfId="44" priority="46" stopIfTrue="1" operator="between">
      <formula>#REF!</formula>
      <formula>#REF!</formula>
    </cfRule>
  </conditionalFormatting>
  <conditionalFormatting sqref="Y62:AL64">
    <cfRule type="cellIs" dxfId="43" priority="43" stopIfTrue="1" operator="equal">
      <formula>0</formula>
    </cfRule>
    <cfRule type="cellIs" dxfId="42" priority="44" stopIfTrue="1" operator="between">
      <formula>#REF!</formula>
      <formula>#REF!</formula>
    </cfRule>
  </conditionalFormatting>
  <conditionalFormatting sqref="Y65:AL65">
    <cfRule type="cellIs" dxfId="41" priority="41" stopIfTrue="1" operator="equal">
      <formula>0</formula>
    </cfRule>
    <cfRule type="cellIs" dxfId="40" priority="42" stopIfTrue="1" operator="between">
      <formula>#REF!</formula>
      <formula>#REF!</formula>
    </cfRule>
  </conditionalFormatting>
  <conditionalFormatting sqref="Y66:AL68">
    <cfRule type="cellIs" dxfId="39" priority="39" stopIfTrue="1" operator="equal">
      <formula>0</formula>
    </cfRule>
    <cfRule type="cellIs" dxfId="38" priority="40" stopIfTrue="1" operator="between">
      <formula>#REF!</formula>
      <formula>#REF!</formula>
    </cfRule>
  </conditionalFormatting>
  <conditionalFormatting sqref="Y69:AL69">
    <cfRule type="cellIs" dxfId="37" priority="37" stopIfTrue="1" operator="equal">
      <formula>0</formula>
    </cfRule>
    <cfRule type="cellIs" dxfId="36" priority="38" stopIfTrue="1" operator="between">
      <formula>#REF!</formula>
      <formula>#REF!</formula>
    </cfRule>
  </conditionalFormatting>
  <conditionalFormatting sqref="Y70:AL72">
    <cfRule type="cellIs" dxfId="35" priority="35" stopIfTrue="1" operator="equal">
      <formula>0</formula>
    </cfRule>
    <cfRule type="cellIs" dxfId="34" priority="36" stopIfTrue="1" operator="between">
      <formula>#REF!</formula>
      <formula>#REF!</formula>
    </cfRule>
  </conditionalFormatting>
  <conditionalFormatting sqref="Y73:AL73">
    <cfRule type="cellIs" dxfId="33" priority="33" stopIfTrue="1" operator="equal">
      <formula>0</formula>
    </cfRule>
    <cfRule type="cellIs" dxfId="32" priority="34" stopIfTrue="1" operator="between">
      <formula>#REF!</formula>
      <formula>#REF!</formula>
    </cfRule>
  </conditionalFormatting>
  <conditionalFormatting sqref="Y74:AL76">
    <cfRule type="cellIs" dxfId="31" priority="31" stopIfTrue="1" operator="equal">
      <formula>0</formula>
    </cfRule>
    <cfRule type="cellIs" dxfId="30" priority="32" stopIfTrue="1" operator="between">
      <formula>#REF!</formula>
      <formula>#REF!</formula>
    </cfRule>
  </conditionalFormatting>
  <conditionalFormatting sqref="Y77:AL77">
    <cfRule type="cellIs" dxfId="29" priority="29" stopIfTrue="1" operator="equal">
      <formula>0</formula>
    </cfRule>
    <cfRule type="cellIs" dxfId="28" priority="30" stopIfTrue="1" operator="between">
      <formula>#REF!</formula>
      <formula>#REF!</formula>
    </cfRule>
  </conditionalFormatting>
  <conditionalFormatting sqref="Y78:AL80">
    <cfRule type="cellIs" dxfId="27" priority="27" stopIfTrue="1" operator="equal">
      <formula>0</formula>
    </cfRule>
    <cfRule type="cellIs" dxfId="26" priority="28" stopIfTrue="1" operator="between">
      <formula>#REF!</formula>
      <formula>#REF!</formula>
    </cfRule>
  </conditionalFormatting>
  <conditionalFormatting sqref="Y81:AL81">
    <cfRule type="cellIs" dxfId="25" priority="25" stopIfTrue="1" operator="equal">
      <formula>0</formula>
    </cfRule>
    <cfRule type="cellIs" dxfId="24" priority="26" stopIfTrue="1" operator="between">
      <formula>#REF!</formula>
      <formula>#REF!</formula>
    </cfRule>
  </conditionalFormatting>
  <conditionalFormatting sqref="Y82:AL84">
    <cfRule type="cellIs" dxfId="23" priority="23" stopIfTrue="1" operator="equal">
      <formula>0</formula>
    </cfRule>
    <cfRule type="cellIs" dxfId="22" priority="24" stopIfTrue="1" operator="between">
      <formula>#REF!</formula>
      <formula>#REF!</formula>
    </cfRule>
  </conditionalFormatting>
  <conditionalFormatting sqref="Y85:AL85">
    <cfRule type="cellIs" dxfId="21" priority="21" stopIfTrue="1" operator="equal">
      <formula>0</formula>
    </cfRule>
    <cfRule type="cellIs" dxfId="20" priority="22" stopIfTrue="1" operator="between">
      <formula>#REF!</formula>
      <formula>#REF!</formula>
    </cfRule>
  </conditionalFormatting>
  <conditionalFormatting sqref="Y86:AL88">
    <cfRule type="cellIs" dxfId="19" priority="19" stopIfTrue="1" operator="equal">
      <formula>0</formula>
    </cfRule>
    <cfRule type="cellIs" dxfId="18" priority="20" stopIfTrue="1" operator="between">
      <formula>#REF!</formula>
      <formula>#REF!</formula>
    </cfRule>
  </conditionalFormatting>
  <conditionalFormatting sqref="Y89:AL89">
    <cfRule type="cellIs" dxfId="17" priority="17" stopIfTrue="1" operator="equal">
      <formula>0</formula>
    </cfRule>
    <cfRule type="cellIs" dxfId="16" priority="18" stopIfTrue="1" operator="between">
      <formula>#REF!</formula>
      <formula>#REF!</formula>
    </cfRule>
  </conditionalFormatting>
  <conditionalFormatting sqref="Y90:AL92">
    <cfRule type="cellIs" dxfId="15" priority="15" stopIfTrue="1" operator="equal">
      <formula>0</formula>
    </cfRule>
    <cfRule type="cellIs" dxfId="14" priority="16" stopIfTrue="1" operator="between">
      <formula>#REF!</formula>
      <formula>#REF!</formula>
    </cfRule>
  </conditionalFormatting>
  <conditionalFormatting sqref="Y93:AL93">
    <cfRule type="cellIs" dxfId="13" priority="13" stopIfTrue="1" operator="equal">
      <formula>0</formula>
    </cfRule>
    <cfRule type="cellIs" dxfId="12" priority="14" stopIfTrue="1" operator="between">
      <formula>#REF!</formula>
      <formula>#REF!</formula>
    </cfRule>
  </conditionalFormatting>
  <conditionalFormatting sqref="Y94:AL96">
    <cfRule type="cellIs" dxfId="11" priority="11" stopIfTrue="1" operator="equal">
      <formula>0</formula>
    </cfRule>
    <cfRule type="cellIs" dxfId="10" priority="12" stopIfTrue="1" operator="between">
      <formula>#REF!</formula>
      <formula>#REF!</formula>
    </cfRule>
  </conditionalFormatting>
  <conditionalFormatting sqref="Y97:AL97">
    <cfRule type="cellIs" dxfId="9" priority="9" stopIfTrue="1" operator="equal">
      <formula>0</formula>
    </cfRule>
    <cfRule type="cellIs" dxfId="8" priority="10" stopIfTrue="1" operator="between">
      <formula>#REF!</formula>
      <formula>#REF!</formula>
    </cfRule>
  </conditionalFormatting>
  <conditionalFormatting sqref="Y98:AL100">
    <cfRule type="cellIs" dxfId="7" priority="7" stopIfTrue="1" operator="equal">
      <formula>0</formula>
    </cfRule>
    <cfRule type="cellIs" dxfId="6" priority="8" stopIfTrue="1" operator="between">
      <formula>#REF!</formula>
      <formula>#REF!</formula>
    </cfRule>
  </conditionalFormatting>
  <conditionalFormatting sqref="Y101:AL101">
    <cfRule type="cellIs" dxfId="5" priority="5" stopIfTrue="1" operator="equal">
      <formula>0</formula>
    </cfRule>
    <cfRule type="cellIs" dxfId="4" priority="6" stopIfTrue="1" operator="between">
      <formula>#REF!</formula>
      <formula>#REF!</formula>
    </cfRule>
  </conditionalFormatting>
  <conditionalFormatting sqref="Y102:AL104">
    <cfRule type="cellIs" dxfId="3" priority="3" stopIfTrue="1" operator="equal">
      <formula>0</formula>
    </cfRule>
    <cfRule type="cellIs" dxfId="2" priority="4" stopIfTrue="1" operator="between">
      <formula>#REF!</formula>
      <formula>#REF!</formula>
    </cfRule>
  </conditionalFormatting>
  <conditionalFormatting sqref="B17:B38 D17:D38 F17:F38 H17:H38 J17:J38 L17:L38 N17:N38">
    <cfRule type="expression" dxfId="1" priority="2">
      <formula>$I$11=3</formula>
    </cfRule>
  </conditionalFormatting>
  <conditionalFormatting sqref="I12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Раскрыть 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600075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Prado</vt:lpstr>
      <vt:lpstr>Prado V</vt:lpstr>
      <vt:lpstr>Prado Style</vt:lpstr>
      <vt:lpstr>Pradex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2024-03-13T07:05:01Z</dcterms:modified>
</cp:coreProperties>
</file>